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320" windowHeight="11640"/>
  </bookViews>
  <sheets>
    <sheet name="Форма 1" sheetId="1" r:id="rId1"/>
  </sheets>
  <calcPr calcId="145621"/>
</workbook>
</file>

<file path=xl/calcChain.xml><?xml version="1.0" encoding="utf-8"?>
<calcChain xmlns="http://schemas.openxmlformats.org/spreadsheetml/2006/main">
  <c r="F196" i="1" l="1"/>
  <c r="F143" i="1"/>
  <c r="H143" i="1" s="1"/>
  <c r="G143" i="1" l="1"/>
  <c r="F88" i="1" l="1"/>
  <c r="F69" i="1"/>
  <c r="F48" i="1"/>
  <c r="F151" i="1"/>
  <c r="F111" i="1"/>
  <c r="F32" i="1"/>
  <c r="F22" i="1"/>
  <c r="F86" i="1"/>
  <c r="F141" i="1" l="1"/>
  <c r="F24" i="1"/>
  <c r="F16" i="1"/>
  <c r="F154" i="1"/>
  <c r="G62" i="1"/>
  <c r="H62" i="1"/>
  <c r="F204" i="1" l="1"/>
  <c r="F206" i="1" l="1"/>
  <c r="G73" i="1"/>
  <c r="G169" i="1" l="1"/>
  <c r="H191" i="1" l="1"/>
  <c r="G191" i="1"/>
  <c r="G69" i="1" l="1"/>
  <c r="H69" i="1" l="1"/>
  <c r="H48" i="1"/>
  <c r="G48" i="1"/>
  <c r="H46" i="1"/>
  <c r="G46" i="1"/>
  <c r="F147" i="1" l="1"/>
  <c r="H22" i="1" l="1"/>
  <c r="H86" i="1" l="1"/>
  <c r="G86" i="1"/>
  <c r="H206" i="1" l="1"/>
  <c r="G206" i="1"/>
  <c r="H204" i="1"/>
  <c r="G204" i="1"/>
  <c r="H196" i="1"/>
  <c r="G196" i="1"/>
  <c r="H154" i="1"/>
  <c r="G154" i="1"/>
  <c r="H151" i="1"/>
  <c r="G151" i="1"/>
  <c r="H149" i="1"/>
  <c r="G149" i="1"/>
  <c r="H147" i="1"/>
  <c r="G147" i="1"/>
  <c r="H141" i="1"/>
  <c r="G141" i="1"/>
  <c r="H111" i="1"/>
  <c r="G111" i="1"/>
  <c r="H88" i="1"/>
  <c r="G88" i="1"/>
  <c r="H80" i="1"/>
  <c r="G80" i="1"/>
  <c r="H75" i="1"/>
  <c r="G75" i="1"/>
  <c r="H73" i="1"/>
  <c r="H32" i="1"/>
  <c r="G32" i="1"/>
  <c r="H24" i="1"/>
  <c r="G24" i="1"/>
  <c r="G22" i="1"/>
  <c r="H18" i="1"/>
  <c r="G18" i="1"/>
  <c r="H16" i="1"/>
  <c r="G16" i="1"/>
</calcChain>
</file>

<file path=xl/sharedStrings.xml><?xml version="1.0" encoding="utf-8"?>
<sst xmlns="http://schemas.openxmlformats.org/spreadsheetml/2006/main" count="766" uniqueCount="373">
  <si>
    <t>ФОРМА 1</t>
  </si>
  <si>
    <t>ДОСТИЖЕНИЕ ЦЕЛЕВЫХ ПОКАЗАТЕЛЕЙ МУНИЦИПАЛЬНОЙ ПРОГРАММЫ</t>
  </si>
  <si>
    <t>№ строки</t>
  </si>
  <si>
    <t>Цели, задачи и целевые показатели</t>
  </si>
  <si>
    <t>Единица измерения</t>
  </si>
  <si>
    <t>Значение целевого показателя</t>
  </si>
  <si>
    <t>Процент выполнения</t>
  </si>
  <si>
    <t>Причины отклонения от планового значения</t>
  </si>
  <si>
    <t>план (год)</t>
  </si>
  <si>
    <t>план (отчетный период)</t>
  </si>
  <si>
    <t>факт</t>
  </si>
  <si>
    <t>от годового значения</t>
  </si>
  <si>
    <t>от значения отчетного периода</t>
  </si>
  <si>
    <t>ПОДПРОГРАММА 1 «РАЗВИТИЕ КУЛЬТУРЫ И ИСКУССТВА»</t>
  </si>
  <si>
    <t>Цель 1. Духовно-нравственное развитие и реализация человеческого потенциала в условиях перехода к инновационному типу развития общества и экономики Кушвинского городского округа</t>
  </si>
  <si>
    <t>Задача 1. Повышение доступности и качества услуг, оказываемых населению в сфере культуры</t>
  </si>
  <si>
    <t>Число посещений муниципальных библиотек Кушвинского городского округа</t>
  </si>
  <si>
    <t xml:space="preserve">Целевой показатель 2. </t>
  </si>
  <si>
    <t>процентов</t>
  </si>
  <si>
    <t>Увеличение посещаемости учреждений культуры Кушвинского городского округа (по сравнению с предыдущим годом)</t>
  </si>
  <si>
    <t>человек</t>
  </si>
  <si>
    <t>Посещаемость населением киносеансов, проводимых организациями, осуществляющими кинопоказ</t>
  </si>
  <si>
    <t>Увеличение численности участников культурно-досуговых мероприятий (по сравнению с предыдущим годом)</t>
  </si>
  <si>
    <t>Доля детей, посещающих муниципальные культурно-досуговые учреждения Кушвинского городского округа и творческие кружки на постоянной основе, от общего числа детей в возрасте до 18 лет</t>
  </si>
  <si>
    <t>единиц</t>
  </si>
  <si>
    <t>Доля муниципальных учреждений культуры Кушвинского городского округа, находящихся в удовлетворительном состоянии, в общем количестве таких учреждений</t>
  </si>
  <si>
    <t>Увеличение количества предоставляемых дополнительных услуг учреждениями культуры Кушвинского городского округа (по сравнению с 2012 годом)</t>
  </si>
  <si>
    <t>Количество действующих виртуальных музеев</t>
  </si>
  <si>
    <t>Доля общедоступных муниципальных библиотек, обеспечивающих доступ пользователей к электронным ресурсам сети Интернет, от количества общедоступных библиотек, имеющих техническую возможность для подключения к сети Интернет</t>
  </si>
  <si>
    <t>Соотношение среднемесячной заработной платы работников учреждений культуры к среднемесячной заработной плате в Свердловской области</t>
  </si>
  <si>
    <t>Доля объектов культурного наследия, находящихся в удовлетворительном состоянии, в общем количестве культурного наследия федерального значения, регионального значения и местного (муниципального) значения</t>
  </si>
  <si>
    <t>ПОДПРОГРАММА 2 «РАЗВИТИЕ ОБРАЗОВАНИЯ В СФЕРЕ КУЛЬТУРЫ И ИСКУССТВА»</t>
  </si>
  <si>
    <t>Цель 2. Обеспечение доступности качественных образовательных услуг в сфере дополнительного образования в Кушвинском городском округе</t>
  </si>
  <si>
    <t xml:space="preserve">Количество обучающихся в образовательных учреждениях дополнительного художественного образования в сфере культуры </t>
  </si>
  <si>
    <t>-</t>
  </si>
  <si>
    <t xml:space="preserve">Доля выпускников детских школ искусств, поступивших на обучение в профессиональные образовательные организации (учреждения) в сфере культуры и искусства, от общего числа выпускников </t>
  </si>
  <si>
    <t>Доля детей, охваченных образовательными программами дополнительного образования детей в сфере культуры и искусства, в общей численности детей и молодежи в возрасте 5 - 18 лет</t>
  </si>
  <si>
    <t>Доля учащихся детских школ искусств, привлекаемых к участию в творческих мероприятиях, от общего числа учащихся детских школ искусств</t>
  </si>
  <si>
    <t>Количество творческих проектов, направленных на поддержку творчески одаренных детей и молодежи</t>
  </si>
  <si>
    <t>количество посещений на 1000 жителей Кушвинского городского округа</t>
  </si>
  <si>
    <t>Число передвижных музейных выставок</t>
  </si>
  <si>
    <t>Количество мероприятий, проведенных в учреждениях культуры для инвалидов и других маломобильных групп</t>
  </si>
  <si>
    <t>Доля доступных для инвалидов и других маломобильных групп населения учреждений культуры в общем количестве  учреждений</t>
  </si>
  <si>
    <t>Доля граждан, положительно оценивающих состояние межнациональных отношений, в общем количестве граждан в Кушвинском городском округе</t>
  </si>
  <si>
    <t xml:space="preserve">Количество мероприятий, направленных на укрепление межнациональных и межэтнических отношений </t>
  </si>
  <si>
    <t>Доля муниципальных учреждений культуры и дополнительного образования в сфере культуры, которым установлены муниципальные  задания, в общем количестве муниципальных учреждений</t>
  </si>
  <si>
    <t>Доля руководителей учреждений, в отношении которых Управление культуры Кушвинского городского округа осуществляет функции учредителя, работающих на условиях «эффективного контракта»</t>
  </si>
  <si>
    <t>Доля реализованных контрольных мероприятий по осуществлению муниципального контроля в установленной сфере в числе запланированных</t>
  </si>
  <si>
    <t>Уровень удовлетворенности населения качеством и доступностью оказываемых населению муниципальных услуг в сфере культуры</t>
  </si>
  <si>
    <t>Доля расходов на культуру в бюджете Кушвинского городского округа</t>
  </si>
  <si>
    <t>Целевой показатель 41.</t>
  </si>
  <si>
    <t>Целевой показатель 42.</t>
  </si>
  <si>
    <t>1.</t>
  </si>
  <si>
    <t>2.</t>
  </si>
  <si>
    <t>3.</t>
  </si>
  <si>
    <t>4.</t>
  </si>
  <si>
    <t>Целевой показатель 1.</t>
  </si>
  <si>
    <t>5.</t>
  </si>
  <si>
    <t>количество посещений на 1000 жителей</t>
  </si>
  <si>
    <t>тыс. посещений</t>
  </si>
  <si>
    <t>6.</t>
  </si>
  <si>
    <t>Целевой показатель 3.</t>
  </si>
  <si>
    <t>7.</t>
  </si>
  <si>
    <t>Целевой показатель 4.</t>
  </si>
  <si>
    <t xml:space="preserve">единиц </t>
  </si>
  <si>
    <t>8.</t>
  </si>
  <si>
    <t>Целевой показатель 5.</t>
  </si>
  <si>
    <t>9.</t>
  </si>
  <si>
    <t>Целевой показатель 6.</t>
  </si>
  <si>
    <t>10.</t>
  </si>
  <si>
    <t>Целевой показатель 7.</t>
  </si>
  <si>
    <t>11.</t>
  </si>
  <si>
    <t>Целевой показатель 8.</t>
  </si>
  <si>
    <t>Доля детей, привлекаемых к участию в творческих мероприятиях, в общем числе детей</t>
  </si>
  <si>
    <t>Целевой показатель 9.</t>
  </si>
  <si>
    <t>Доля доходов муниципальных учреждений культуры от предпринимательской и иной приносящей доход деятельности в общем объеме доходов таких учреждений</t>
  </si>
  <si>
    <t>13.</t>
  </si>
  <si>
    <t>Целевой показатель 10.</t>
  </si>
  <si>
    <t>14.</t>
  </si>
  <si>
    <t>Целевой показатель 11.</t>
  </si>
  <si>
    <t>15.</t>
  </si>
  <si>
    <t>Целевой показатель 12.</t>
  </si>
  <si>
    <t>16.</t>
  </si>
  <si>
    <t>Целевой показатель 13.</t>
  </si>
  <si>
    <t>Благоустройство парковых территорий</t>
  </si>
  <si>
    <t>га</t>
  </si>
  <si>
    <t>17.</t>
  </si>
  <si>
    <t>Целевой показатель 14.</t>
  </si>
  <si>
    <t>18.</t>
  </si>
  <si>
    <t>19.</t>
  </si>
  <si>
    <t>Целевой показатель 15.</t>
  </si>
  <si>
    <t>20.</t>
  </si>
  <si>
    <t>Целевой показатель 16.</t>
  </si>
  <si>
    <t>Посещаемость населением организаций культуры</t>
  </si>
  <si>
    <t>21.</t>
  </si>
  <si>
    <t>Целевой показатель 17.</t>
  </si>
  <si>
    <t>22.</t>
  </si>
  <si>
    <t>Целевой показатель 18.</t>
  </si>
  <si>
    <t>Целевой показатель 19.</t>
  </si>
  <si>
    <t>23.</t>
  </si>
  <si>
    <t>Целевой показатель 20.</t>
  </si>
  <si>
    <t>25.</t>
  </si>
  <si>
    <t>Задача 3. Обеспечение условий для развития инновационной деятельности муниципальных учреждений культуры</t>
  </si>
  <si>
    <t>26.</t>
  </si>
  <si>
    <t>Целевой показатель 21.</t>
  </si>
  <si>
    <t>27.</t>
  </si>
  <si>
    <t>Целевой показатель 22.</t>
  </si>
  <si>
    <t>28.</t>
  </si>
  <si>
    <t>Целевой показатель 23.</t>
  </si>
  <si>
    <t xml:space="preserve">Доля музеев, имеющих веб-сайт в сети Интернет, в общем количестве муниципальных музеев </t>
  </si>
  <si>
    <t>29.</t>
  </si>
  <si>
    <t>Целевой показатель 24.</t>
  </si>
  <si>
    <t>30.</t>
  </si>
  <si>
    <t>Целевой показатель 25.</t>
  </si>
  <si>
    <t>31.</t>
  </si>
  <si>
    <t>Целевой показатель 26.</t>
  </si>
  <si>
    <t>Доля представленных (во всех формах) зрителю музейных предметов в общем количестве музейных предметов основного фонда</t>
  </si>
  <si>
    <t>Целевой показатель 27.</t>
  </si>
  <si>
    <t>33.</t>
  </si>
  <si>
    <t>Целевой показатель 28.</t>
  </si>
  <si>
    <t>34.</t>
  </si>
  <si>
    <t xml:space="preserve">Увеличение количества библиографических записей в сводном электронном каталоге библиотек Кушвинского городского округа  (по сравнению с предыдущим годом) </t>
  </si>
  <si>
    <t xml:space="preserve">Доля библиотечных фондов общедоступных библиотек Кушвинского городского округа, представленных в электронной форме, от общего объема библиотечных фондов </t>
  </si>
  <si>
    <t>35.</t>
  </si>
  <si>
    <t>Целевой показатель 30.</t>
  </si>
  <si>
    <t>36.</t>
  </si>
  <si>
    <t>37.</t>
  </si>
  <si>
    <t>Целевой показатель 31.</t>
  </si>
  <si>
    <t>38.</t>
  </si>
  <si>
    <t>39.</t>
  </si>
  <si>
    <t>Целевой показатель 32.</t>
  </si>
  <si>
    <t>40.</t>
  </si>
  <si>
    <t>Целевой показатель 33.</t>
  </si>
  <si>
    <t>41.</t>
  </si>
  <si>
    <t>42.</t>
  </si>
  <si>
    <t>Целевой показатель 34.</t>
  </si>
  <si>
    <t>Целевой показатель 35.</t>
  </si>
  <si>
    <t>43.</t>
  </si>
  <si>
    <t>Среднесписочная численность работников учреждений культуры</t>
  </si>
  <si>
    <t>44.</t>
  </si>
  <si>
    <t>46.</t>
  </si>
  <si>
    <t>47.</t>
  </si>
  <si>
    <t>Целевой показатель 36.</t>
  </si>
  <si>
    <t>48.</t>
  </si>
  <si>
    <t>Целевой показатель 37.</t>
  </si>
  <si>
    <t>49.</t>
  </si>
  <si>
    <t>Целевой показатель 38.</t>
  </si>
  <si>
    <t>50.</t>
  </si>
  <si>
    <t>Целевой показатель 39.</t>
  </si>
  <si>
    <t>51.</t>
  </si>
  <si>
    <t>Целевой показатель 40.</t>
  </si>
  <si>
    <t>Целевой показатель 43.</t>
  </si>
  <si>
    <t>Целевой показатель 44.</t>
  </si>
  <si>
    <t>Целевой показатель 45.</t>
  </si>
  <si>
    <t>53.</t>
  </si>
  <si>
    <t>54.</t>
  </si>
  <si>
    <t xml:space="preserve">Соотношение среднемесячной заработной платы педагогических работников детских школ искусств к среднемесячной заработной плате учителей в Свердловской области </t>
  </si>
  <si>
    <t>55.</t>
  </si>
  <si>
    <t>56.</t>
  </si>
  <si>
    <t>57.</t>
  </si>
  <si>
    <t xml:space="preserve">Численность обучающихся в муниципальных образовательных организациях (учреждениях) Кушвинского городского округа  в сфере культуры </t>
  </si>
  <si>
    <t>58.</t>
  </si>
  <si>
    <t>Доля выпускников детских школ искусств, поступивших на обучение в профессиональные образовательные организации (учреждения) в сфере культуры и искусства, от общего числа выпускников предыдущего года</t>
  </si>
  <si>
    <t>59.</t>
  </si>
  <si>
    <t>Доля детей, обучающихся в детских школах искусств, в общем количестве детей возрастной категории 7 - 15 лет, проживающих в Кушвинском городском округе</t>
  </si>
  <si>
    <t>60.</t>
  </si>
  <si>
    <t>Целевой показатель 46.</t>
  </si>
  <si>
    <t>Доля детских школ искусств, находящихся в удовлетворительном состоянии, в общем количестве таких организаций (учреждений)</t>
  </si>
  <si>
    <t>61.</t>
  </si>
  <si>
    <t>Доля детских школ искусств, оснащенных современным материально-техническим оборудованием, в общем количестве муниципальных детских школ искусств</t>
  </si>
  <si>
    <t>62.</t>
  </si>
  <si>
    <t>Целевой показатель 48.</t>
  </si>
  <si>
    <t>63.</t>
  </si>
  <si>
    <t>Задача 10. Формирование и развитие эффективной системы поддержки творчески одаренных детей и молодежи</t>
  </si>
  <si>
    <t>64.</t>
  </si>
  <si>
    <t>Целевой показатель 49.</t>
  </si>
  <si>
    <t>Доля творчески одаренных детей, принявших участие в творческих мероприятиях местного, регионального, общероссийского и международного значений, от общего количества обучающихся в муниципальных детских школах искусств (ежегодно)</t>
  </si>
  <si>
    <t>65.</t>
  </si>
  <si>
    <t>Доля лауреатов региональных и международных конкурсов и фестивалей в сфере культуры в общем числе обучающихся в муниципальных детских школах искусств (нарастающим итогом) от общего количества обучающихся в муниципальных детских школах искусств</t>
  </si>
  <si>
    <t>66.</t>
  </si>
  <si>
    <t>ПОДПРОГРАММА 3. "РАЗВИТИЕ ТУРИЗМА В КУШВИНСКОМ ГОРОДСКОМ ОКРУГЕ"</t>
  </si>
  <si>
    <t>67.</t>
  </si>
  <si>
    <t>Цель 4. Создание условий для развития туризма на территории Кушвинского городского округа</t>
  </si>
  <si>
    <t>Задача 11. Создание условий для развития туризма на территории Кушвинского городского округа</t>
  </si>
  <si>
    <t>68.</t>
  </si>
  <si>
    <t>69.</t>
  </si>
  <si>
    <t xml:space="preserve">Рост ежегодной посещаемости выставок муниципального музея (во всех формах) </t>
  </si>
  <si>
    <t>70.</t>
  </si>
  <si>
    <t>71.</t>
  </si>
  <si>
    <t xml:space="preserve">Доля  представленных (во всех формах) зрителю музейных предметов в общем количестве музейных предметов основного фонда </t>
  </si>
  <si>
    <t>ПОДПРОГРАММА 4. "ДОСТУПНАЯ СРЕДА"</t>
  </si>
  <si>
    <t>Цель 5. Повышение доступности учреждений и качества услуг, оказываемых инвалидам и другим маломобильным группам</t>
  </si>
  <si>
    <t>Задача 12. Повышение доступности учреждений и качества услуг, оказываемых инвалидам и другим маломобильным группам</t>
  </si>
  <si>
    <t>ПОДПРОГРАММА 5. " УКРЕПЛЕНИЕ ЕДИНСТВА РОССИЙСКОЙ НАЦИИ И ЭТНОКУЛЬТУРНОЕ РАЗВИТИЕ НАРОДОВ, ПРОЖИВАЮЩИХ В КУШВИНСКОМ ГОРОДСКОМ ОКРУГЕ"</t>
  </si>
  <si>
    <t>Цель 6. Укрепление единства российской нации и этнокультурное развитие народов, проживающих в Кушвинском городском округе</t>
  </si>
  <si>
    <t>Задача 13. Усиление роли учреждений культуры по гармонизации межнациональных и межконфессиональных отношений</t>
  </si>
  <si>
    <t>ПОДПРОГРАММА 6. " ОБЕСПЕЧЕНИЕ РЕАЛИЗАЦИИ МУНИЦИПАЛЬНОЙ ПРОГРАММЫ "РАЗВИТИЕ КУЛЬТУРЫ В КУШВИНСКОМ ГОРОДСКОМ ОКРУГЕ ДО 2024 ГОДА"</t>
  </si>
  <si>
    <t>Задача 14. Совершенствование организационных, экономических и правовых механизмов развития культуры</t>
  </si>
  <si>
    <t>Доля расходов на культуру, предусмотренных муниципальной программой Кушвинского городского округа «Развитие культуры в Кушвинском городском округе до 2024 года», в объеме расходов местного бюджета</t>
  </si>
  <si>
    <t xml:space="preserve">Уровень удовлетворенности населения качеством и доступностью оказываемых муниципальных услуг в сфере культуры (число получателей услуг,  удовлетворенных качеством услуг, от общего числа опрошенных получателей услуг) </t>
  </si>
  <si>
    <t>Цель 8. Обеспечение реализации муниципальной программы «Развитие культуры в Кушвинском городском округе до 2024 года»</t>
  </si>
  <si>
    <t>Задача 15. Совершенствование организационных, экономических и правовых механизмов развития культуры</t>
  </si>
  <si>
    <t xml:space="preserve">Количество  муниципальных автономных и бюджетных учреждений, в отношении которых Управление культуры Кушвинского городского округа осуществляет функции учредителя, в которых проведены мероприятия по контролю за использованием субсидий в соответствии с целями их предоставления </t>
  </si>
  <si>
    <t xml:space="preserve">Целевой показатель 67. </t>
  </si>
  <si>
    <t xml:space="preserve">Целевой показатель 68. </t>
  </si>
  <si>
    <t xml:space="preserve">Целевой показатель 69. </t>
  </si>
  <si>
    <t xml:space="preserve">Целевой показатель 70. </t>
  </si>
  <si>
    <t xml:space="preserve">Целевой показатель 71. </t>
  </si>
  <si>
    <t xml:space="preserve">Целевой показатель 72. </t>
  </si>
  <si>
    <t xml:space="preserve">Уровень удовлетворенности граждан качеством и доступностью предоставления муниципальных образовательных услуг в сфере музыкального искусства  </t>
  </si>
  <si>
    <t xml:space="preserve">Рост ежегодной посещаемости муниципального музея </t>
  </si>
  <si>
    <t>ОТЧЕТ</t>
  </si>
  <si>
    <t>О РЕАЛИЗАЦИИ МУНИЦИПАЛЬНОЙ ПРОГРАММЫ</t>
  </si>
  <si>
    <t>«Развитие культуры в Кушвинском городском округе до 2024 года»</t>
  </si>
  <si>
    <t>(отчетный период)</t>
  </si>
  <si>
    <t>процентов в общем количестве этих библиотек</t>
  </si>
  <si>
    <t xml:space="preserve">Целевой показатель 73. </t>
  </si>
  <si>
    <t>Задача 7 Сохранение и развитие художественного образования на территории Кушвинского городского округа, системы поддержки творческой деятельности, талантливой молодежи, одаренных детей</t>
  </si>
  <si>
    <t>Задача 8. Внедрение новых финансово-экономических механизмов, направленных на повышение уровня эффективности использования ресурсного обеспечения системы дополнительного образования</t>
  </si>
  <si>
    <t>Цель 3 Интеллектуальное развитие человеческих возможностей в области дополнительного образования в сфере культуры Кушвинского городского округа.</t>
  </si>
  <si>
    <t>Задача 9. Совершенствование подготовки выпускников дополнительных образовательных учреждений в сфере культуры и искусства, формирование и развитие эффективной системы поддержки творчески одаренных детей и молодежи</t>
  </si>
  <si>
    <t>Количество книговыдач на 1 жителя</t>
  </si>
  <si>
    <r>
      <t>Задача</t>
    </r>
    <r>
      <rPr>
        <b/>
        <i/>
        <sz val="10"/>
        <rFont val="Times New Roman"/>
        <family val="1"/>
        <charset val="204"/>
      </rPr>
      <t xml:space="preserve"> 5. Содействие укреплению единства российской нации, гармонизации межэтнических и межконфессиональных отношений, этнокультурному развитию, взаимодействию с национально-культурными общественными объединениями в Кушвинском городском округе</t>
    </r>
  </si>
  <si>
    <t>посещений</t>
  </si>
  <si>
    <t>Увеличение посещаемости населением киносеансов, проводимых организациями, осуществляющими кинопоказ.</t>
  </si>
  <si>
    <t>Задача 2. Создание условий для развития творческого потенциала населения</t>
  </si>
  <si>
    <t>посещаемость на 1000 человек населения</t>
  </si>
  <si>
    <t>Количество передвижных выставок (ежегодно)</t>
  </si>
  <si>
    <t>Доля электронных изданий в общем количестве поступлений в фонды муниципальных библиотек Кушвинского городского округа</t>
  </si>
  <si>
    <t>Уровень толерантного отношения к представителям другой национальности в Кушвинском городском округе</t>
  </si>
  <si>
    <t>Целевой показатель 51.</t>
  </si>
  <si>
    <t>Количество муниципальных учреждений дополнительного образования в сфере культуры, в которых проведены мероприятия, направленные на устранение нарушений, выявленных органами государственного надзора в результате проверок в муниципальных учреждениях дополнительного образования в сфере культуры, в текущем году.</t>
  </si>
  <si>
    <t>Цель 7. Реализация потенциала и развитие духовно-нравственного воспитания населения при переходе к новой модели развития экономики в Кушвинском городском округе</t>
  </si>
  <si>
    <t>Доля муниципальных учреждений, в отношении которых Управление культуры Кушвинского городского округа осуществляет функции учредителя, в которых проведены мероприятия по контролю за исполнением субсидий в соответствии их представления, в их общем количестве</t>
  </si>
  <si>
    <t>Доля муниципальных учреждений культуры и дополнительного художественного образования Кушвинского городского округа, которым установлены муниципальные задания, в общем количестве муниципальных учреждений культуры и дополнительного образования, в отношении которых Управление культуры Кушвинского городского округа осуществляет функции учредителя</t>
  </si>
  <si>
    <t xml:space="preserve">Уровень удовлетворенности населения качеством и доступностью оказываемых населению муниципальных услуг в сфере дополнительного художественного образования (число получателей услуг,  удовлетворенных качеством услуг, от общего числа опрошенных получателей услуг) </t>
  </si>
  <si>
    <t>Доля доходов учреждений культуры и дополнительного образования в сфере культуры, полученных от предпринимательской и иной, приносящей доходы, деятельности, в общем объеме доходов учреждений.</t>
  </si>
  <si>
    <t xml:space="preserve">Целевой показатель 74. 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</si>
  <si>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</si>
  <si>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</si>
  <si>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</si>
  <si>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</si>
  <si>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</si>
  <si>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</si>
  <si>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</si>
  <si>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</si>
  <si>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</si>
  <si>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</si>
  <si>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</si>
  <si>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</si>
  <si>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</si>
  <si>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</si>
  <si>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</si>
  <si>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</si>
  <si>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</si>
  <si>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</si>
  <si>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</si>
  <si>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</si>
  <si>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</si>
  <si>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</si>
  <si>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</si>
  <si>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</si>
  <si>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</si>
  <si>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</si>
  <si>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100.</t>
  </si>
  <si>
    <t>101.</t>
  </si>
  <si>
    <t>102.</t>
  </si>
  <si>
    <t>103.</t>
  </si>
  <si>
    <t>32.</t>
  </si>
  <si>
    <t>Количество организаций, получивших современное оборудование</t>
  </si>
  <si>
    <t>Количество работников культуры, получивших поддержку на конкурсной основе</t>
  </si>
  <si>
    <t>Количество посещений организаций культуры по отношению к уровню 2010 года</t>
  </si>
  <si>
    <t>Доля реализованных комплексных проектов благоустройства общественной территории в общем количестве реализованных в течение планового года проектов благоустройства общественных территорий</t>
  </si>
  <si>
    <t>Доля учереждений культуры, обеспеченных устройствами (средствами) дезинфекции и медицинского контроля</t>
  </si>
  <si>
    <t>Количество проведенных мероприятий по реализации мер противодействия распространению наркомании, алкоголизма и токсикомании, профилактики нарушений и направленных на патриотическое воспитание граждан</t>
  </si>
  <si>
    <t>Количество разработанной проектно-сметной документации</t>
  </si>
  <si>
    <t>Доля предметов основного фонда муниципальных музеев, отраженных в электронном каталоге</t>
  </si>
  <si>
    <t>Количество учреждений дополнительного образования в сфере культуры и искусства, обеспеченных устройствами (средствами) дезинфекции и медицинского контроля</t>
  </si>
  <si>
    <t>Доля учреждений дополнительного образования в сфере культуры и искусства, участников проекта инициативного бюждетирования</t>
  </si>
  <si>
    <t>Количество приобретенных музыкальных инструментов</t>
  </si>
  <si>
    <t>Целевой показатель 52.</t>
  </si>
  <si>
    <t>Целевой показатель 53.</t>
  </si>
  <si>
    <t>Целевой показатель 54.</t>
  </si>
  <si>
    <t>Целевой показатель 55.</t>
  </si>
  <si>
    <t>Целевой показатель 56.</t>
  </si>
  <si>
    <t>Целевой показатель 57.</t>
  </si>
  <si>
    <t>Целевой показатель 58.</t>
  </si>
  <si>
    <t>Целевой показатель 59.</t>
  </si>
  <si>
    <t>Целевой показатель 60.</t>
  </si>
  <si>
    <t>Количество дооборудованных учреждений культуры с учетом доступности для инвалидов и других маломобильных групп населения</t>
  </si>
  <si>
    <t xml:space="preserve">Целевой показатель 77. </t>
  </si>
  <si>
    <t>Количество проведенных мероприятий способствующих развитию национально-культурного взаимодействия представителей различных национальностей и конфессий, установлеию гармоничных взаимоотношений</t>
  </si>
  <si>
    <t xml:space="preserve">Целевой показатель 75. </t>
  </si>
  <si>
    <t xml:space="preserve">Целевой показатель 76. </t>
  </si>
  <si>
    <t xml:space="preserve">Целевой показатель 78. </t>
  </si>
  <si>
    <t xml:space="preserve">Целевой показатель 79. </t>
  </si>
  <si>
    <t xml:space="preserve">Целевой показатель 80. </t>
  </si>
  <si>
    <t xml:space="preserve">Целевой показатель 81. </t>
  </si>
  <si>
    <t xml:space="preserve">Целевой показатель 82. </t>
  </si>
  <si>
    <t xml:space="preserve">Целевой показатель 83. </t>
  </si>
  <si>
    <t xml:space="preserve">Целевой показатель 84. </t>
  </si>
  <si>
    <t xml:space="preserve">Целевой показатель 85. </t>
  </si>
  <si>
    <t xml:space="preserve">Целевой показатель 86. </t>
  </si>
  <si>
    <t>Целевой показатель 61.</t>
  </si>
  <si>
    <t xml:space="preserve">Целевой показатель 87. </t>
  </si>
  <si>
    <t>24.</t>
  </si>
  <si>
    <t>52.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</si>
  <si>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</si>
  <si>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</si>
  <si>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</si>
  <si>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</si>
  <si>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</si>
  <si>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</si>
  <si>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</si>
  <si>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</si>
  <si>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</si>
  <si>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</si>
  <si>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</si>
  <si>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</si>
  <si>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</si>
  <si>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Количество учреждений культуры - победителей областного конкурса "Здоровое село - территория трезвости"</t>
  </si>
  <si>
    <t>Государственная поддержка лучшим сельским учреждениям культуры</t>
  </si>
  <si>
    <t>Государственная поддержка лучшим работникам сельских учреждений культуры</t>
  </si>
  <si>
    <t>Количество благоустроенных земельных участков</t>
  </si>
  <si>
    <t>штук</t>
  </si>
  <si>
    <t>Целевой показатель 62.</t>
  </si>
  <si>
    <t>Целевой показатель 63.</t>
  </si>
  <si>
    <t>Целевой показатель 64.</t>
  </si>
  <si>
    <t xml:space="preserve">Целевой показатель 88. </t>
  </si>
  <si>
    <t xml:space="preserve">Целевой показатель 89. </t>
  </si>
  <si>
    <t xml:space="preserve">Целевой показатель 90. </t>
  </si>
  <si>
    <t>117.</t>
  </si>
  <si>
    <t>118.</t>
  </si>
  <si>
    <t>119.</t>
  </si>
  <si>
    <t>Количество экземпляров новых поступлений в фонды  муниципальных библиотек  Кушвинского городского округа в расчете на 1000  жителей</t>
  </si>
  <si>
    <t>Доля муниципальных учреждений культуры, находящихся в удовлетворительном состоянии, в общем количестве таких учреждений</t>
  </si>
  <si>
    <t>Доля детей, посещающих творческие кружки на постоянной основе, от общего числа детей в возрасте от 5 до 18 лет</t>
  </si>
  <si>
    <t>Увеличение количества библиографических записей библиотек Кушвинского городского округа, включенных в Сводный электронный каталог библиотек Свердловской области (по сравнению с предыдущим годом)</t>
  </si>
  <si>
    <t>Задача 4. Создание условий для сохранения и развития кадрового и творческого потенциала сферы культуры</t>
  </si>
  <si>
    <t>Задача 6. Создание условий для сохранения и развития кадрового и творческого потенциала сферы культуры</t>
  </si>
  <si>
    <t>Соотношение среднемесячной заработной платы педагогических работников детских школ искусств к  среднемесячной заработной плате учителей в Свердловской области</t>
  </si>
  <si>
    <t>Количество реализованных издательских проектов. В том числе информационных аншлагов</t>
  </si>
  <si>
    <t>Увеличение количества информатизированных рабочих мест дополнительно оборудованных в музее</t>
  </si>
  <si>
    <t>Целевой показатель 47.</t>
  </si>
  <si>
    <t>Целевой показатель 50.</t>
  </si>
  <si>
    <t>45.</t>
  </si>
  <si>
    <t>865.</t>
  </si>
  <si>
    <t>990.</t>
  </si>
  <si>
    <t xml:space="preserve"> за 2021 год</t>
  </si>
  <si>
    <t>Количество реализованных мероприятий по благоустройству территории парка по адресу: г.Кушва, пл.Культуры, 1а</t>
  </si>
  <si>
    <t>Количество обменных выставок</t>
  </si>
  <si>
    <t>Целевой показатель 65.</t>
  </si>
  <si>
    <t>Целевой показатель 66.</t>
  </si>
  <si>
    <t xml:space="preserve">Целевой показатель 91. </t>
  </si>
  <si>
    <t xml:space="preserve">Целевой показатель 92. </t>
  </si>
  <si>
    <t xml:space="preserve">Целевой показатель 93. </t>
  </si>
  <si>
    <t>Количество единиц компьютерного оборудования, приобретенного за счет средств, выделенных из резервного фонда Свердловской области</t>
  </si>
  <si>
    <t>ПОДПРОГРАММА 7. "КОМПЛЕКСНОЕ РАЗВИТИЕ СЕЛЬСКИХ ТЕРРИТОРИЙ"</t>
  </si>
  <si>
    <t>Цель 9. Обеспечение реализации муниципальной программы «Развитие культуры в Кушвинском городском округе до 2024 года»</t>
  </si>
  <si>
    <t>Задача 16. Совершенствование организационных, экономических и правовых механизмов развития культуры</t>
  </si>
  <si>
    <t xml:space="preserve">Целевой показатель 94. </t>
  </si>
  <si>
    <t>Количество реализованных проектов по благоустройству сельских территорий</t>
  </si>
  <si>
    <t xml:space="preserve">Недостаточность финансирования, дорожание печатных изданий </t>
  </si>
  <si>
    <t>в отчетном периоде средства на выполнение муниципального задания поступали не в полном объеме в основном расходование средств связано с обеспечением текущей деятельности учреждений</t>
  </si>
  <si>
    <t>Предоставлена государственная поддерка на конкурсной основе МАУК КГО "Кушвинский краеведческий музей" на обменную выставку (привлечение посетителей на выставку г.Краснотуринска)</t>
  </si>
  <si>
    <t xml:space="preserve">Недостаточное финансирование из бюджета Кушвинского городского округа.
Введение ограничительных мер внесло свои коррективы по наполняемости внебюджета учреждений от иной приносящей доход деятельности, часть из которого в обязательном порядке должна идти на заработную плату работников.
</t>
  </si>
  <si>
    <t>стационар</t>
  </si>
  <si>
    <t>Отсутствие финансирования.</t>
  </si>
  <si>
    <t>Перевыполнение плана связано с большим пополнением фонда  новыми поступлениями за счет субсидии Министерства культуры СО, активной благотворительной деятельностью издательств, даров)</t>
  </si>
  <si>
    <t>Выполнение целевого показателя зависит от количества поступлений на бумажном носителе, которые в отчетном периоде были значительно  меньше, поэтому упор был сделан на приобретение изданий в эл.виде, на которые издательства предоставили большие скидки</t>
  </si>
  <si>
    <t>Плановый показатель был рассчитан на ограничительные меры и с введением зон Covid Free</t>
  </si>
  <si>
    <t>Отсутствие финансирования на мероприятия программы</t>
  </si>
  <si>
    <t>Перевыполнение показателя связано с качеством оказанной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</si>
</sst>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rgb="FFFF0000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95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0" fontId="9" fillId="0" borderId="0" xfId="0" applyFont="1" applyAlignment="1">
      <alignment vertical="top"/>
    </xf>
    <xf numFmtId="2" fontId="5" fillId="0" borderId="1" xfId="1" applyNumberFormat="1" applyFont="1" applyFill="1" applyBorder="1" applyAlignment="1">
      <alignment horizontal="center" vertical="center" wrapText="1"/>
    </xf>
    <xf numFmtId="2" fontId="11" fillId="0" borderId="1" xfId="1" applyNumberFormat="1" applyFont="1" applyFill="1" applyBorder="1" applyAlignment="1">
      <alignment horizontal="center" vertical="center" wrapText="1"/>
    </xf>
    <xf numFmtId="2" fontId="11" fillId="0" borderId="1" xfId="1" applyNumberFormat="1" applyFont="1" applyFill="1" applyBorder="1" applyAlignment="1">
      <alignment horizontal="left" vertical="center" wrapText="1"/>
    </xf>
    <xf numFmtId="2" fontId="5" fillId="0" borderId="2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left" vertical="top" wrapText="1"/>
    </xf>
    <xf numFmtId="2" fontId="6" fillId="0" borderId="1" xfId="1" applyNumberFormat="1" applyFont="1" applyFill="1" applyBorder="1" applyAlignment="1">
      <alignment horizontal="left" vertical="top" wrapText="1"/>
    </xf>
    <xf numFmtId="2" fontId="6" fillId="0" borderId="1" xfId="1" applyNumberFormat="1" applyFont="1" applyFill="1" applyBorder="1" applyAlignment="1">
      <alignment horizontal="center" vertical="top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justify" vertical="top" wrapText="1"/>
    </xf>
    <xf numFmtId="2" fontId="6" fillId="0" borderId="1" xfId="1" applyNumberFormat="1" applyFont="1" applyFill="1" applyBorder="1" applyAlignment="1">
      <alignment horizontal="left" vertical="center" wrapText="1"/>
    </xf>
    <xf numFmtId="2" fontId="6" fillId="0" borderId="1" xfId="1" applyNumberFormat="1" applyFont="1" applyFill="1" applyBorder="1" applyAlignment="1">
      <alignment horizontal="justify" vertical="center" wrapText="1"/>
    </xf>
    <xf numFmtId="2" fontId="13" fillId="0" borderId="1" xfId="1" applyNumberFormat="1" applyFont="1" applyFill="1" applyBorder="1" applyAlignment="1">
      <alignment horizontal="center" vertical="center" wrapText="1"/>
    </xf>
    <xf numFmtId="2" fontId="6" fillId="0" borderId="2" xfId="1" applyNumberFormat="1" applyFont="1" applyFill="1" applyBorder="1" applyAlignment="1">
      <alignment horizontal="center" vertical="center" wrapText="1"/>
    </xf>
    <xf numFmtId="2" fontId="6" fillId="0" borderId="2" xfId="1" applyNumberFormat="1" applyFont="1" applyFill="1" applyBorder="1" applyAlignment="1">
      <alignment horizontal="left" vertical="top" wrapText="1"/>
    </xf>
    <xf numFmtId="2" fontId="6" fillId="0" borderId="1" xfId="0" applyNumberFormat="1" applyFont="1" applyBorder="1" applyAlignment="1">
      <alignment vertical="top" wrapText="1"/>
    </xf>
    <xf numFmtId="2" fontId="6" fillId="0" borderId="2" xfId="1" applyNumberFormat="1" applyFont="1" applyFill="1" applyBorder="1" applyAlignment="1">
      <alignment horizontal="left" vertical="center" wrapText="1"/>
    </xf>
    <xf numFmtId="2" fontId="6" fillId="0" borderId="7" xfId="1" applyNumberFormat="1" applyFont="1" applyFill="1" applyBorder="1" applyAlignment="1">
      <alignment horizontal="left" vertical="center" wrapText="1"/>
    </xf>
    <xf numFmtId="2" fontId="6" fillId="0" borderId="1" xfId="1" applyNumberFormat="1" applyFont="1" applyFill="1" applyBorder="1" applyAlignment="1">
      <alignment vertical="top" wrapText="1"/>
    </xf>
    <xf numFmtId="2" fontId="14" fillId="0" borderId="1" xfId="1" applyNumberFormat="1" applyFont="1" applyFill="1" applyBorder="1" applyAlignment="1">
      <alignment horizontal="left" vertical="top" wrapText="1"/>
    </xf>
    <xf numFmtId="2" fontId="14" fillId="0" borderId="1" xfId="1" applyNumberFormat="1" applyFont="1" applyFill="1" applyBorder="1" applyAlignment="1">
      <alignment horizontal="left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2" fontId="6" fillId="0" borderId="6" xfId="1" applyNumberFormat="1" applyFont="1" applyFill="1" applyBorder="1" applyAlignment="1">
      <alignment horizontal="center" vertical="center" wrapText="1"/>
    </xf>
    <xf numFmtId="2" fontId="6" fillId="0" borderId="4" xfId="1" applyNumberFormat="1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4" fillId="0" borderId="0" xfId="0" applyFont="1" applyFill="1"/>
    <xf numFmtId="2" fontId="6" fillId="0" borderId="0" xfId="0" applyNumberFormat="1" applyFont="1" applyAlignment="1">
      <alignment vertical="top" wrapText="1"/>
    </xf>
    <xf numFmtId="2" fontId="6" fillId="0" borderId="4" xfId="1" applyNumberFormat="1" applyFont="1" applyFill="1" applyBorder="1" applyAlignment="1">
      <alignment horizontal="center" vertical="center" wrapText="1"/>
    </xf>
    <xf numFmtId="2" fontId="5" fillId="0" borderId="9" xfId="1" applyNumberFormat="1" applyFont="1" applyFill="1" applyBorder="1" applyAlignment="1">
      <alignment horizontal="center" vertical="center" wrapText="1"/>
    </xf>
    <xf numFmtId="2" fontId="6" fillId="0" borderId="9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6" fillId="3" borderId="0" xfId="0" applyNumberFormat="1" applyFont="1" applyFill="1" applyBorder="1" applyAlignment="1">
      <alignment vertical="top" wrapText="1"/>
    </xf>
    <xf numFmtId="0" fontId="12" fillId="3" borderId="0" xfId="0" applyNumberFormat="1" applyFont="1" applyFill="1" applyBorder="1" applyAlignment="1">
      <alignment vertical="top" wrapText="1"/>
    </xf>
    <xf numFmtId="0" fontId="6" fillId="2" borderId="0" xfId="0" applyNumberFormat="1" applyFont="1" applyFill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2" fontId="6" fillId="0" borderId="4" xfId="1" applyNumberFormat="1" applyFont="1" applyFill="1" applyBorder="1" applyAlignment="1">
      <alignment horizontal="center" vertical="top" wrapText="1"/>
    </xf>
    <xf numFmtId="2" fontId="6" fillId="0" borderId="6" xfId="1" applyNumberFormat="1" applyFont="1" applyFill="1" applyBorder="1" applyAlignment="1">
      <alignment horizontal="center" vertical="top" wrapText="1"/>
    </xf>
    <xf numFmtId="2" fontId="6" fillId="0" borderId="5" xfId="1" applyNumberFormat="1" applyFont="1" applyFill="1" applyBorder="1" applyAlignment="1">
      <alignment horizontal="center" vertical="top" wrapText="1"/>
    </xf>
    <xf numFmtId="2" fontId="12" fillId="0" borderId="4" xfId="1" applyNumberFormat="1" applyFont="1" applyFill="1" applyBorder="1" applyAlignment="1">
      <alignment horizontal="center" vertical="top" wrapText="1"/>
    </xf>
    <xf numFmtId="2" fontId="12" fillId="0" borderId="6" xfId="1" applyNumberFormat="1" applyFont="1" applyFill="1" applyBorder="1" applyAlignment="1">
      <alignment horizontal="center" vertical="top" wrapText="1"/>
    </xf>
    <xf numFmtId="2" fontId="12" fillId="0" borderId="5" xfId="1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 vertical="center"/>
    </xf>
    <xf numFmtId="164" fontId="6" fillId="0" borderId="4" xfId="1" applyNumberFormat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2" fontId="13" fillId="0" borderId="4" xfId="1" applyNumberFormat="1" applyFont="1" applyFill="1" applyBorder="1" applyAlignment="1">
      <alignment horizontal="center" vertical="top" wrapText="1"/>
    </xf>
    <xf numFmtId="0" fontId="12" fillId="0" borderId="4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top" wrapText="1"/>
    </xf>
    <xf numFmtId="0" fontId="6" fillId="3" borderId="1" xfId="0" applyNumberFormat="1" applyFont="1" applyFill="1" applyBorder="1" applyAlignment="1">
      <alignment horizontal="center" vertical="top" wrapText="1"/>
    </xf>
    <xf numFmtId="2" fontId="13" fillId="0" borderId="6" xfId="1" applyNumberFormat="1" applyFont="1" applyFill="1" applyBorder="1" applyAlignment="1">
      <alignment horizontal="center" vertical="top" wrapText="1"/>
    </xf>
    <xf numFmtId="2" fontId="13" fillId="0" borderId="5" xfId="1" applyNumberFormat="1" applyFont="1" applyFill="1" applyBorder="1" applyAlignment="1">
      <alignment horizontal="center" vertical="top" wrapText="1"/>
    </xf>
    <xf numFmtId="0" fontId="12" fillId="0" borderId="4" xfId="1" applyFont="1" applyFill="1" applyBorder="1" applyAlignment="1">
      <alignment horizontal="center" vertical="top" wrapText="1"/>
    </xf>
    <xf numFmtId="0" fontId="6" fillId="0" borderId="6" xfId="1" applyFont="1" applyFill="1" applyBorder="1" applyAlignment="1">
      <alignment horizontal="center" vertical="top" wrapText="1"/>
    </xf>
    <xf numFmtId="0" fontId="6" fillId="0" borderId="5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0" fillId="0" borderId="8" xfId="1" applyFont="1" applyFill="1" applyBorder="1" applyAlignment="1">
      <alignment horizontal="center" vertical="top"/>
    </xf>
    <xf numFmtId="0" fontId="6" fillId="0" borderId="4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</cellXfs>
  <cellStyles count="6">
    <cellStyle name="Обычный" xfId="0" builtinId="0"/>
    <cellStyle name="Обычный 2" xfId="3"/>
    <cellStyle name="Обычный 3" xfId="2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3"/>
  <sheetViews>
    <sheetView tabSelected="1" topLeftCell="A223" zoomScale="120" zoomScaleNormal="120" workbookViewId="0">
      <selection activeCell="M16" sqref="M16:M231"/>
    </sheetView>
  </sheetViews>
  <sheetFormatPr defaultRowHeight="15" x14ac:dyDescent="0.25"/>
  <cols>
    <col min="1" max="1" width="6.85546875" customWidth="1"/>
    <col min="2" max="2" width="46.5703125" customWidth="1"/>
    <col min="3" max="3" width="10.42578125" customWidth="1"/>
    <col min="4" max="5" width="9.140625" style="33"/>
    <col min="6" max="6" width="9.85546875" customWidth="1"/>
    <col min="7" max="7" width="10.85546875" bestFit="1" customWidth="1"/>
    <col min="8" max="8" width="11.140625" bestFit="1" customWidth="1"/>
    <col min="9" max="9" width="29.140625" customWidth="1"/>
    <col min="10" max="50" width="9.140625" style="47"/>
  </cols>
  <sheetData>
    <row r="1" spans="1:50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50" ht="15.75" x14ac:dyDescent="0.25">
      <c r="A2" s="90" t="s">
        <v>211</v>
      </c>
      <c r="B2" s="90"/>
      <c r="C2" s="90"/>
      <c r="D2" s="90"/>
      <c r="E2" s="90"/>
      <c r="F2" s="90"/>
      <c r="G2" s="90"/>
      <c r="H2" s="90"/>
      <c r="I2" s="90"/>
    </row>
    <row r="3" spans="1:50" ht="15" customHeight="1" x14ac:dyDescent="0.25">
      <c r="A3" s="90" t="s">
        <v>212</v>
      </c>
      <c r="B3" s="90"/>
      <c r="C3" s="90"/>
      <c r="D3" s="90"/>
      <c r="E3" s="90"/>
      <c r="F3" s="90"/>
      <c r="G3" s="90"/>
      <c r="H3" s="90"/>
      <c r="I3" s="90"/>
    </row>
    <row r="4" spans="1:50" ht="15.75" x14ac:dyDescent="0.25">
      <c r="A4" s="90" t="s">
        <v>213</v>
      </c>
      <c r="B4" s="90"/>
      <c r="C4" s="90"/>
      <c r="D4" s="90"/>
      <c r="E4" s="90"/>
      <c r="F4" s="90"/>
      <c r="G4" s="90"/>
      <c r="H4" s="90"/>
      <c r="I4" s="90"/>
    </row>
    <row r="5" spans="1:50" x14ac:dyDescent="0.25">
      <c r="A5" s="6"/>
      <c r="B5" s="6"/>
      <c r="C5" s="6"/>
      <c r="D5" s="6"/>
      <c r="E5" s="6"/>
      <c r="F5" s="6"/>
      <c r="G5" s="6"/>
      <c r="H5" s="6"/>
      <c r="I5" s="7"/>
    </row>
    <row r="6" spans="1:50" ht="15" customHeight="1" x14ac:dyDescent="0.25">
      <c r="A6" s="91" t="s">
        <v>1</v>
      </c>
      <c r="B6" s="91"/>
      <c r="C6" s="91"/>
      <c r="D6" s="91"/>
      <c r="E6" s="91"/>
      <c r="F6" s="91"/>
      <c r="G6" s="91"/>
      <c r="H6" s="91"/>
      <c r="I6" s="91"/>
    </row>
    <row r="7" spans="1:50" ht="21" customHeight="1" x14ac:dyDescent="0.25">
      <c r="A7" s="91" t="s">
        <v>348</v>
      </c>
      <c r="B7" s="91"/>
      <c r="C7" s="91"/>
      <c r="D7" s="91"/>
      <c r="E7" s="91"/>
      <c r="F7" s="91"/>
      <c r="G7" s="91"/>
      <c r="H7" s="91"/>
      <c r="I7" s="91"/>
    </row>
    <row r="8" spans="1:50" ht="24.75" customHeight="1" x14ac:dyDescent="0.25">
      <c r="A8" s="92" t="s">
        <v>214</v>
      </c>
      <c r="B8" s="92"/>
      <c r="C8" s="92"/>
      <c r="D8" s="92"/>
      <c r="E8" s="92"/>
      <c r="F8" s="92"/>
      <c r="G8" s="92"/>
      <c r="H8" s="92"/>
      <c r="I8" s="92"/>
    </row>
    <row r="9" spans="1:50" ht="27.75" customHeight="1" x14ac:dyDescent="0.25">
      <c r="A9" s="63" t="s">
        <v>2</v>
      </c>
      <c r="B9" s="63" t="s">
        <v>3</v>
      </c>
      <c r="C9" s="63" t="s">
        <v>4</v>
      </c>
      <c r="D9" s="93" t="s">
        <v>5</v>
      </c>
      <c r="E9" s="77"/>
      <c r="F9" s="78"/>
      <c r="G9" s="73" t="s">
        <v>6</v>
      </c>
      <c r="H9" s="74"/>
      <c r="I9" s="89" t="s">
        <v>7</v>
      </c>
    </row>
    <row r="10" spans="1:50" ht="46.5" customHeight="1" x14ac:dyDescent="0.25">
      <c r="A10" s="64"/>
      <c r="B10" s="64"/>
      <c r="C10" s="64"/>
      <c r="D10" s="39" t="s">
        <v>8</v>
      </c>
      <c r="E10" s="39" t="s">
        <v>9</v>
      </c>
      <c r="F10" s="17" t="s">
        <v>10</v>
      </c>
      <c r="G10" s="16" t="s">
        <v>11</v>
      </c>
      <c r="H10" s="16" t="s">
        <v>12</v>
      </c>
      <c r="I10" s="89"/>
    </row>
    <row r="11" spans="1:50" s="2" customFormat="1" ht="30.75" customHeight="1" x14ac:dyDescent="0.25">
      <c r="A11" s="18">
        <v>1</v>
      </c>
      <c r="B11" s="18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</row>
    <row r="12" spans="1:50" x14ac:dyDescent="0.25">
      <c r="A12" s="18" t="s">
        <v>52</v>
      </c>
      <c r="B12" s="76" t="s">
        <v>13</v>
      </c>
      <c r="C12" s="77"/>
      <c r="D12" s="77"/>
      <c r="E12" s="77"/>
      <c r="F12" s="77"/>
      <c r="G12" s="77"/>
      <c r="H12" s="77"/>
      <c r="I12" s="78"/>
    </row>
    <row r="13" spans="1:50" ht="28.5" customHeight="1" x14ac:dyDescent="0.25">
      <c r="A13" s="18" t="s">
        <v>53</v>
      </c>
      <c r="B13" s="76" t="s">
        <v>14</v>
      </c>
      <c r="C13" s="77"/>
      <c r="D13" s="77"/>
      <c r="E13" s="77"/>
      <c r="F13" s="77"/>
      <c r="G13" s="77"/>
      <c r="H13" s="77"/>
      <c r="I13" s="78"/>
    </row>
    <row r="14" spans="1:50" ht="20.25" customHeight="1" x14ac:dyDescent="0.25">
      <c r="A14" s="18" t="s">
        <v>54</v>
      </c>
      <c r="B14" s="79" t="s">
        <v>15</v>
      </c>
      <c r="C14" s="80"/>
      <c r="D14" s="80"/>
      <c r="E14" s="80"/>
      <c r="F14" s="80"/>
      <c r="G14" s="80"/>
      <c r="H14" s="80"/>
      <c r="I14" s="81"/>
    </row>
    <row r="15" spans="1:50" x14ac:dyDescent="0.25">
      <c r="A15" s="63" t="s">
        <v>55</v>
      </c>
      <c r="B15" s="13" t="s">
        <v>56</v>
      </c>
      <c r="C15" s="9"/>
      <c r="D15" s="9"/>
      <c r="E15" s="9"/>
      <c r="F15" s="9"/>
      <c r="G15" s="9"/>
      <c r="H15" s="9"/>
      <c r="I15" s="9"/>
      <c r="K15" s="49"/>
      <c r="L15" s="49"/>
    </row>
    <row r="16" spans="1:50" ht="126.75" customHeight="1" x14ac:dyDescent="0.25">
      <c r="A16" s="64"/>
      <c r="B16" s="13" t="s">
        <v>210</v>
      </c>
      <c r="C16" s="14" t="s">
        <v>58</v>
      </c>
      <c r="D16" s="15">
        <v>264</v>
      </c>
      <c r="E16" s="15">
        <v>264</v>
      </c>
      <c r="F16" s="15">
        <f>10600/36500*1000</f>
        <v>290.41095890410958</v>
      </c>
      <c r="G16" s="15">
        <f>F16/D16*100</f>
        <v>110.00415110004151</v>
      </c>
      <c r="H16" s="15">
        <f>F16/E16*100</f>
        <v>110.00415110004151</v>
      </c>
      <c r="I16" s="21" t="s">
        <v>364</v>
      </c>
      <c r="K16" s="49"/>
      <c r="L16" s="49"/>
      <c r="M16" s="47">
        <v>3</v>
      </c>
    </row>
    <row r="17" spans="1:50" x14ac:dyDescent="0.25">
      <c r="A17" s="63" t="s">
        <v>57</v>
      </c>
      <c r="B17" s="13" t="s">
        <v>17</v>
      </c>
      <c r="C17" s="15"/>
      <c r="D17" s="15"/>
      <c r="E17" s="15"/>
      <c r="F17" s="8"/>
      <c r="G17" s="8"/>
      <c r="H17" s="8"/>
      <c r="I17" s="9"/>
      <c r="K17" s="49"/>
      <c r="L17" s="49"/>
    </row>
    <row r="18" spans="1:50" ht="87" customHeight="1" x14ac:dyDescent="0.25">
      <c r="A18" s="64"/>
      <c r="B18" s="13" t="s">
        <v>16</v>
      </c>
      <c r="C18" s="15" t="s">
        <v>59</v>
      </c>
      <c r="D18" s="15">
        <v>134.88</v>
      </c>
      <c r="E18" s="15">
        <v>134.88</v>
      </c>
      <c r="F18" s="40">
        <v>131.102</v>
      </c>
      <c r="G18" s="15">
        <f>F18/D18*100</f>
        <v>97.198991696322665</v>
      </c>
      <c r="H18" s="15">
        <f>F18/E18*100</f>
        <v>97.198991696322665</v>
      </c>
      <c r="I18" s="30"/>
      <c r="K18" s="49"/>
      <c r="L18" s="49"/>
      <c r="M18" s="47">
        <v>5</v>
      </c>
    </row>
    <row r="19" spans="1:50" ht="16.5" customHeight="1" x14ac:dyDescent="0.25">
      <c r="A19" s="63" t="s">
        <v>60</v>
      </c>
      <c r="B19" s="13" t="s">
        <v>61</v>
      </c>
      <c r="C19" s="15"/>
      <c r="D19" s="15"/>
      <c r="E19" s="15"/>
      <c r="F19" s="8"/>
      <c r="G19" s="8"/>
      <c r="H19" s="8"/>
      <c r="I19" s="9"/>
      <c r="K19" s="49"/>
      <c r="L19" s="49"/>
    </row>
    <row r="20" spans="1:50" ht="43.5" customHeight="1" x14ac:dyDescent="0.25">
      <c r="A20" s="64"/>
      <c r="B20" s="13" t="s">
        <v>19</v>
      </c>
      <c r="C20" s="15" t="s">
        <v>18</v>
      </c>
      <c r="D20" s="15" t="s">
        <v>34</v>
      </c>
      <c r="E20" s="15" t="s">
        <v>34</v>
      </c>
      <c r="F20" s="32" t="s">
        <v>34</v>
      </c>
      <c r="G20" s="32" t="s">
        <v>34</v>
      </c>
      <c r="H20" s="32" t="s">
        <v>34</v>
      </c>
      <c r="I20" s="9"/>
      <c r="K20" s="49"/>
      <c r="L20" s="49"/>
    </row>
    <row r="21" spans="1:50" x14ac:dyDescent="0.25">
      <c r="A21" s="63" t="s">
        <v>62</v>
      </c>
      <c r="B21" s="13" t="s">
        <v>63</v>
      </c>
      <c r="C21" s="15"/>
      <c r="D21" s="15"/>
      <c r="E21" s="8"/>
      <c r="F21" s="8"/>
      <c r="G21" s="8"/>
      <c r="H21" s="8"/>
      <c r="I21" s="9"/>
      <c r="K21" s="49"/>
      <c r="L21" s="49"/>
    </row>
    <row r="22" spans="1:50" ht="50.25" customHeight="1" x14ac:dyDescent="0.25">
      <c r="A22" s="64"/>
      <c r="B22" s="20" t="s">
        <v>334</v>
      </c>
      <c r="C22" s="15" t="s">
        <v>64</v>
      </c>
      <c r="D22" s="15">
        <v>131</v>
      </c>
      <c r="E22" s="15">
        <v>131</v>
      </c>
      <c r="F22" s="15">
        <f>2203/36500*1000</f>
        <v>60.356164383561648</v>
      </c>
      <c r="G22" s="15">
        <f>F22/D22*100</f>
        <v>46.073407926382934</v>
      </c>
      <c r="H22" s="15">
        <f>F22/E22*100</f>
        <v>46.073407926382934</v>
      </c>
      <c r="I22" s="13" t="s">
        <v>362</v>
      </c>
      <c r="M22" s="47">
        <v>2</v>
      </c>
    </row>
    <row r="23" spans="1:50" x14ac:dyDescent="0.25">
      <c r="A23" s="63" t="s">
        <v>65</v>
      </c>
      <c r="B23" s="13" t="s">
        <v>66</v>
      </c>
      <c r="C23" s="15"/>
      <c r="D23" s="15"/>
      <c r="E23" s="8"/>
      <c r="F23" s="8"/>
      <c r="G23" s="8"/>
      <c r="H23" s="8"/>
      <c r="I23" s="9"/>
    </row>
    <row r="24" spans="1:50" ht="37.5" customHeight="1" x14ac:dyDescent="0.25">
      <c r="A24" s="64"/>
      <c r="B24" s="13" t="s">
        <v>221</v>
      </c>
      <c r="C24" s="15" t="s">
        <v>24</v>
      </c>
      <c r="D24" s="15">
        <v>7.7</v>
      </c>
      <c r="E24" s="15">
        <v>7.7</v>
      </c>
      <c r="F24" s="15">
        <f>283073/36500</f>
        <v>7.7554246575342463</v>
      </c>
      <c r="G24" s="15">
        <f>F24/D24*100</f>
        <v>100.71980074719799</v>
      </c>
      <c r="H24" s="15">
        <f>F24/E24*100</f>
        <v>100.71980074719799</v>
      </c>
      <c r="I24" s="30"/>
      <c r="M24" s="47">
        <v>5</v>
      </c>
    </row>
    <row r="25" spans="1:50" x14ac:dyDescent="0.25">
      <c r="A25" s="63" t="s">
        <v>67</v>
      </c>
      <c r="B25" s="13" t="s">
        <v>68</v>
      </c>
      <c r="C25" s="15"/>
      <c r="D25" s="15"/>
      <c r="E25" s="15"/>
      <c r="F25" s="15"/>
      <c r="G25" s="15"/>
      <c r="H25" s="15"/>
      <c r="I25" s="9"/>
    </row>
    <row r="26" spans="1:50" ht="30" customHeight="1" x14ac:dyDescent="0.25">
      <c r="A26" s="64"/>
      <c r="B26" s="13" t="s">
        <v>21</v>
      </c>
      <c r="C26" s="15" t="s">
        <v>223</v>
      </c>
      <c r="D26" s="15" t="s">
        <v>34</v>
      </c>
      <c r="E26" s="15" t="s">
        <v>34</v>
      </c>
      <c r="F26" s="15" t="s">
        <v>34</v>
      </c>
      <c r="G26" s="15" t="s">
        <v>34</v>
      </c>
      <c r="H26" s="15" t="s">
        <v>34</v>
      </c>
      <c r="I26" s="9"/>
    </row>
    <row r="27" spans="1:50" s="3" customFormat="1" x14ac:dyDescent="0.25">
      <c r="A27" s="63" t="s">
        <v>69</v>
      </c>
      <c r="B27" s="13" t="s">
        <v>70</v>
      </c>
      <c r="C27" s="15"/>
      <c r="D27" s="15"/>
      <c r="E27" s="15"/>
      <c r="F27" s="8"/>
      <c r="G27" s="8"/>
      <c r="H27" s="8"/>
      <c r="I27" s="9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</row>
    <row r="28" spans="1:50" ht="44.25" customHeight="1" x14ac:dyDescent="0.25">
      <c r="A28" s="64"/>
      <c r="B28" s="13" t="s">
        <v>224</v>
      </c>
      <c r="C28" s="15" t="s">
        <v>18</v>
      </c>
      <c r="D28" s="15" t="s">
        <v>34</v>
      </c>
      <c r="E28" s="15" t="s">
        <v>34</v>
      </c>
      <c r="F28" s="15" t="s">
        <v>34</v>
      </c>
      <c r="G28" s="15" t="s">
        <v>34</v>
      </c>
      <c r="H28" s="15" t="s">
        <v>34</v>
      </c>
      <c r="I28" s="13"/>
    </row>
    <row r="29" spans="1:50" x14ac:dyDescent="0.25">
      <c r="A29" s="63" t="s">
        <v>71</v>
      </c>
      <c r="B29" s="13" t="s">
        <v>72</v>
      </c>
      <c r="C29" s="15"/>
      <c r="D29" s="15"/>
      <c r="E29" s="15"/>
      <c r="F29" s="15"/>
      <c r="G29" s="15"/>
      <c r="H29" s="15"/>
      <c r="I29" s="9"/>
    </row>
    <row r="30" spans="1:50" ht="28.5" customHeight="1" x14ac:dyDescent="0.25">
      <c r="A30" s="64"/>
      <c r="B30" s="13" t="s">
        <v>73</v>
      </c>
      <c r="C30" s="15" t="s">
        <v>18</v>
      </c>
      <c r="D30" s="15" t="s">
        <v>34</v>
      </c>
      <c r="E30" s="15" t="s">
        <v>34</v>
      </c>
      <c r="F30" s="15" t="s">
        <v>34</v>
      </c>
      <c r="G30" s="15" t="s">
        <v>34</v>
      </c>
      <c r="H30" s="15" t="s">
        <v>34</v>
      </c>
      <c r="I30" s="9"/>
    </row>
    <row r="31" spans="1:50" s="4" customFormat="1" x14ac:dyDescent="0.25">
      <c r="A31" s="63">
        <v>12</v>
      </c>
      <c r="B31" s="13" t="s">
        <v>74</v>
      </c>
      <c r="C31" s="15"/>
      <c r="D31" s="15"/>
      <c r="E31" s="15"/>
      <c r="F31" s="8"/>
      <c r="G31" s="8"/>
      <c r="H31" s="8"/>
      <c r="I31" s="9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</row>
    <row r="32" spans="1:50" s="4" customFormat="1" ht="80.25" customHeight="1" x14ac:dyDescent="0.25">
      <c r="A32" s="64"/>
      <c r="B32" s="13" t="s">
        <v>75</v>
      </c>
      <c r="C32" s="15" t="s">
        <v>18</v>
      </c>
      <c r="D32" s="15">
        <v>7.8</v>
      </c>
      <c r="E32" s="15">
        <v>7.8</v>
      </c>
      <c r="F32" s="15">
        <f>16701322.07/(97952120.81+16701322.07+57285727.01+5658017.14)*100</f>
        <v>9.4040465107022158</v>
      </c>
      <c r="G32" s="15">
        <f>F32/D32*100</f>
        <v>120.56469885515662</v>
      </c>
      <c r="H32" s="15">
        <f>F32/E32*100</f>
        <v>120.56469885515662</v>
      </c>
      <c r="I32" s="59" t="s">
        <v>363</v>
      </c>
      <c r="J32" s="51"/>
      <c r="K32" s="51"/>
      <c r="L32" s="51"/>
      <c r="M32" s="94">
        <v>3</v>
      </c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</row>
    <row r="33" spans="1:50" s="4" customFormat="1" x14ac:dyDescent="0.25">
      <c r="A33" s="63" t="s">
        <v>76</v>
      </c>
      <c r="B33" s="13" t="s">
        <v>77</v>
      </c>
      <c r="C33" s="15"/>
      <c r="D33" s="15"/>
      <c r="E33" s="15"/>
      <c r="F33" s="15"/>
      <c r="G33" s="15"/>
      <c r="H33" s="15"/>
      <c r="I33" s="9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</row>
    <row r="34" spans="1:50" ht="51.75" customHeight="1" x14ac:dyDescent="0.25">
      <c r="A34" s="64"/>
      <c r="B34" s="20" t="s">
        <v>22</v>
      </c>
      <c r="C34" s="15" t="s">
        <v>18</v>
      </c>
      <c r="D34" s="15" t="s">
        <v>34</v>
      </c>
      <c r="E34" s="15" t="s">
        <v>34</v>
      </c>
      <c r="F34" s="15" t="s">
        <v>34</v>
      </c>
      <c r="G34" s="15" t="s">
        <v>34</v>
      </c>
      <c r="H34" s="15" t="s">
        <v>34</v>
      </c>
      <c r="I34" s="9"/>
    </row>
    <row r="35" spans="1:50" s="3" customFormat="1" x14ac:dyDescent="0.25">
      <c r="A35" s="63" t="s">
        <v>78</v>
      </c>
      <c r="B35" s="13" t="s">
        <v>79</v>
      </c>
      <c r="C35" s="15"/>
      <c r="D35" s="15"/>
      <c r="E35" s="15"/>
      <c r="F35" s="15"/>
      <c r="G35" s="15"/>
      <c r="H35" s="15"/>
      <c r="I35" s="9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</row>
    <row r="36" spans="1:50" ht="55.5" customHeight="1" x14ac:dyDescent="0.25">
      <c r="A36" s="64"/>
      <c r="B36" s="20" t="s">
        <v>23</v>
      </c>
      <c r="C36" s="15" t="s">
        <v>18</v>
      </c>
      <c r="D36" s="15" t="s">
        <v>34</v>
      </c>
      <c r="E36" s="15" t="s">
        <v>34</v>
      </c>
      <c r="F36" s="15" t="s">
        <v>34</v>
      </c>
      <c r="G36" s="15" t="s">
        <v>34</v>
      </c>
      <c r="H36" s="15" t="s">
        <v>34</v>
      </c>
      <c r="I36" s="9"/>
    </row>
    <row r="37" spans="1:50" x14ac:dyDescent="0.25">
      <c r="A37" s="63" t="s">
        <v>80</v>
      </c>
      <c r="B37" s="13" t="s">
        <v>81</v>
      </c>
      <c r="C37" s="15"/>
      <c r="D37" s="15"/>
      <c r="E37" s="15"/>
      <c r="F37" s="15"/>
      <c r="G37" s="15"/>
      <c r="H37" s="15"/>
      <c r="I37" s="9"/>
    </row>
    <row r="38" spans="1:50" ht="51" x14ac:dyDescent="0.25">
      <c r="A38" s="64"/>
      <c r="B38" s="21" t="s">
        <v>26</v>
      </c>
      <c r="C38" s="21" t="s">
        <v>18</v>
      </c>
      <c r="D38" s="15" t="s">
        <v>34</v>
      </c>
      <c r="E38" s="15" t="s">
        <v>34</v>
      </c>
      <c r="F38" s="15" t="s">
        <v>34</v>
      </c>
      <c r="G38" s="15" t="s">
        <v>34</v>
      </c>
      <c r="H38" s="15" t="s">
        <v>34</v>
      </c>
      <c r="I38" s="10"/>
    </row>
    <row r="39" spans="1:50" x14ac:dyDescent="0.25">
      <c r="A39" s="63" t="s">
        <v>82</v>
      </c>
      <c r="B39" s="21" t="s">
        <v>83</v>
      </c>
      <c r="C39" s="21"/>
      <c r="D39" s="15"/>
      <c r="E39" s="8"/>
      <c r="F39" s="8"/>
      <c r="G39" s="8"/>
      <c r="H39" s="8"/>
      <c r="I39" s="10"/>
    </row>
    <row r="40" spans="1:50" x14ac:dyDescent="0.25">
      <c r="A40" s="64"/>
      <c r="B40" s="21" t="s">
        <v>84</v>
      </c>
      <c r="C40" s="21" t="s">
        <v>85</v>
      </c>
      <c r="D40" s="15" t="s">
        <v>34</v>
      </c>
      <c r="E40" s="15" t="s">
        <v>34</v>
      </c>
      <c r="F40" s="15" t="s">
        <v>34</v>
      </c>
      <c r="G40" s="15" t="s">
        <v>34</v>
      </c>
      <c r="H40" s="15" t="s">
        <v>34</v>
      </c>
      <c r="I40" s="21"/>
    </row>
    <row r="41" spans="1:50" x14ac:dyDescent="0.25">
      <c r="A41" s="63" t="s">
        <v>86</v>
      </c>
      <c r="B41" s="21" t="s">
        <v>87</v>
      </c>
      <c r="C41" s="15"/>
      <c r="D41" s="15"/>
      <c r="E41" s="15"/>
      <c r="F41" s="15"/>
      <c r="G41" s="15"/>
      <c r="H41" s="15"/>
      <c r="I41" s="9"/>
    </row>
    <row r="42" spans="1:50" ht="51" x14ac:dyDescent="0.25">
      <c r="A42" s="64"/>
      <c r="B42" s="22" t="s">
        <v>25</v>
      </c>
      <c r="C42" s="15" t="s">
        <v>18</v>
      </c>
      <c r="D42" s="15" t="s">
        <v>34</v>
      </c>
      <c r="E42" s="15" t="s">
        <v>34</v>
      </c>
      <c r="F42" s="15" t="s">
        <v>34</v>
      </c>
      <c r="G42" s="15" t="s">
        <v>34</v>
      </c>
      <c r="H42" s="15" t="s">
        <v>34</v>
      </c>
      <c r="I42" s="9"/>
    </row>
    <row r="43" spans="1:50" x14ac:dyDescent="0.25">
      <c r="A43" s="63" t="s">
        <v>88</v>
      </c>
      <c r="B43" s="21" t="s">
        <v>90</v>
      </c>
      <c r="C43" s="15"/>
      <c r="D43" s="15"/>
      <c r="E43" s="15"/>
      <c r="F43" s="15"/>
      <c r="G43" s="15"/>
      <c r="H43" s="44"/>
      <c r="I43" s="9"/>
    </row>
    <row r="44" spans="1:50" ht="30" customHeight="1" x14ac:dyDescent="0.25">
      <c r="A44" s="64"/>
      <c r="B44" s="22" t="s">
        <v>269</v>
      </c>
      <c r="C44" s="15" t="s">
        <v>24</v>
      </c>
      <c r="D44" s="15">
        <v>0</v>
      </c>
      <c r="E44" s="15">
        <v>0</v>
      </c>
      <c r="F44" s="15">
        <v>0</v>
      </c>
      <c r="G44" s="15">
        <v>0</v>
      </c>
      <c r="H44" s="44">
        <v>0</v>
      </c>
      <c r="I44" s="9"/>
    </row>
    <row r="45" spans="1:50" x14ac:dyDescent="0.25">
      <c r="A45" s="63" t="s">
        <v>89</v>
      </c>
      <c r="B45" s="21" t="s">
        <v>92</v>
      </c>
      <c r="C45" s="15"/>
      <c r="D45" s="15"/>
      <c r="E45" s="15"/>
      <c r="F45" s="15"/>
      <c r="G45" s="15"/>
      <c r="H45" s="44"/>
      <c r="I45" s="9"/>
    </row>
    <row r="46" spans="1:50" ht="30" customHeight="1" x14ac:dyDescent="0.25">
      <c r="A46" s="64"/>
      <c r="B46" s="22" t="s">
        <v>270</v>
      </c>
      <c r="C46" s="15" t="s">
        <v>24</v>
      </c>
      <c r="D46" s="15">
        <v>3</v>
      </c>
      <c r="E46" s="15">
        <v>3</v>
      </c>
      <c r="F46" s="15">
        <v>3</v>
      </c>
      <c r="G46" s="15">
        <f>F46/D46*100</f>
        <v>100</v>
      </c>
      <c r="H46" s="44">
        <f>F46/E46*100</f>
        <v>100</v>
      </c>
      <c r="I46" s="9"/>
      <c r="M46" s="47">
        <v>5</v>
      </c>
    </row>
    <row r="47" spans="1:50" x14ac:dyDescent="0.25">
      <c r="A47" s="63" t="s">
        <v>91</v>
      </c>
      <c r="B47" s="21" t="s">
        <v>95</v>
      </c>
      <c r="C47" s="15"/>
      <c r="D47" s="15"/>
      <c r="E47" s="15"/>
      <c r="F47" s="15"/>
      <c r="G47" s="15"/>
      <c r="H47" s="44"/>
      <c r="I47" s="9"/>
    </row>
    <row r="48" spans="1:50" ht="48" customHeight="1" x14ac:dyDescent="0.25">
      <c r="A48" s="64"/>
      <c r="B48" s="22" t="s">
        <v>271</v>
      </c>
      <c r="C48" s="15" t="s">
        <v>18</v>
      </c>
      <c r="D48" s="15">
        <v>140</v>
      </c>
      <c r="E48" s="15">
        <v>140</v>
      </c>
      <c r="F48" s="15">
        <f>(10600+131102+211924)/218187*100</f>
        <v>162.07473405839946</v>
      </c>
      <c r="G48" s="15">
        <f>F48/D48*100</f>
        <v>115.76766718457104</v>
      </c>
      <c r="H48" s="44">
        <f>F48/E48*100</f>
        <v>115.76766718457104</v>
      </c>
      <c r="I48" s="59" t="s">
        <v>370</v>
      </c>
      <c r="M48" s="47">
        <v>3</v>
      </c>
    </row>
    <row r="49" spans="1:50" x14ac:dyDescent="0.25">
      <c r="A49" s="63" t="s">
        <v>94</v>
      </c>
      <c r="B49" s="21" t="s">
        <v>97</v>
      </c>
      <c r="C49" s="15"/>
      <c r="D49" s="15"/>
      <c r="E49" s="15"/>
      <c r="F49" s="15"/>
      <c r="G49" s="15"/>
      <c r="H49" s="44"/>
      <c r="I49" s="9"/>
    </row>
    <row r="50" spans="1:50" ht="56.25" customHeight="1" x14ac:dyDescent="0.25">
      <c r="A50" s="64"/>
      <c r="B50" s="21" t="s">
        <v>272</v>
      </c>
      <c r="C50" s="15" t="s">
        <v>18</v>
      </c>
      <c r="D50" s="15" t="s">
        <v>34</v>
      </c>
      <c r="E50" s="15" t="s">
        <v>34</v>
      </c>
      <c r="F50" s="15" t="s">
        <v>34</v>
      </c>
      <c r="G50" s="15" t="s">
        <v>34</v>
      </c>
      <c r="H50" s="44" t="s">
        <v>34</v>
      </c>
      <c r="I50" s="9"/>
    </row>
    <row r="51" spans="1:50" x14ac:dyDescent="0.25">
      <c r="A51" s="63" t="s">
        <v>96</v>
      </c>
      <c r="B51" s="21" t="s">
        <v>98</v>
      </c>
      <c r="C51" s="15"/>
      <c r="D51" s="15"/>
      <c r="E51" s="15"/>
      <c r="F51" s="15"/>
      <c r="G51" s="15"/>
      <c r="H51" s="44"/>
      <c r="I51" s="9"/>
    </row>
    <row r="52" spans="1:50" ht="38.25" x14ac:dyDescent="0.25">
      <c r="A52" s="64"/>
      <c r="B52" s="22" t="s">
        <v>273</v>
      </c>
      <c r="C52" s="15" t="s">
        <v>18</v>
      </c>
      <c r="D52" s="15" t="s">
        <v>34</v>
      </c>
      <c r="E52" s="15" t="s">
        <v>34</v>
      </c>
      <c r="F52" s="15" t="s">
        <v>34</v>
      </c>
      <c r="G52" s="15" t="s">
        <v>34</v>
      </c>
      <c r="H52" s="44" t="s">
        <v>34</v>
      </c>
      <c r="I52" s="9"/>
    </row>
    <row r="53" spans="1:50" x14ac:dyDescent="0.25">
      <c r="A53" s="63" t="s">
        <v>99</v>
      </c>
      <c r="B53" s="21" t="s">
        <v>100</v>
      </c>
      <c r="C53" s="37"/>
      <c r="D53" s="37"/>
      <c r="E53" s="37"/>
      <c r="F53" s="37"/>
      <c r="G53" s="37"/>
      <c r="H53" s="37"/>
      <c r="I53" s="9"/>
    </row>
    <row r="54" spans="1:50" ht="54.75" customHeight="1" x14ac:dyDescent="0.25">
      <c r="A54" s="64"/>
      <c r="B54" s="38" t="s">
        <v>320</v>
      </c>
      <c r="C54" s="15" t="s">
        <v>24</v>
      </c>
      <c r="D54" s="15" t="s">
        <v>34</v>
      </c>
      <c r="E54" s="15" t="s">
        <v>34</v>
      </c>
      <c r="F54" s="15" t="s">
        <v>34</v>
      </c>
      <c r="G54" s="15" t="s">
        <v>34</v>
      </c>
      <c r="H54" s="44" t="s">
        <v>34</v>
      </c>
      <c r="I54" s="9"/>
    </row>
    <row r="55" spans="1:50" s="33" customFormat="1" x14ac:dyDescent="0.25">
      <c r="A55" s="63" t="s">
        <v>305</v>
      </c>
      <c r="B55" s="21" t="s">
        <v>104</v>
      </c>
      <c r="C55" s="37"/>
      <c r="D55" s="37"/>
      <c r="E55" s="37"/>
      <c r="F55" s="37"/>
      <c r="G55" s="37"/>
      <c r="H55" s="37"/>
      <c r="I55" s="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</row>
    <row r="56" spans="1:50" s="33" customFormat="1" ht="28.5" customHeight="1" x14ac:dyDescent="0.25">
      <c r="A56" s="64"/>
      <c r="B56" s="38" t="s">
        <v>321</v>
      </c>
      <c r="C56" s="15" t="s">
        <v>24</v>
      </c>
      <c r="D56" s="15">
        <v>1</v>
      </c>
      <c r="E56" s="15">
        <v>1</v>
      </c>
      <c r="F56" s="15">
        <v>1</v>
      </c>
      <c r="G56" s="15">
        <v>100</v>
      </c>
      <c r="H56" s="44">
        <v>100</v>
      </c>
      <c r="I56" s="9"/>
      <c r="J56" s="49"/>
      <c r="K56" s="49"/>
      <c r="L56" s="49"/>
      <c r="M56" s="49">
        <v>5</v>
      </c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</row>
    <row r="57" spans="1:50" s="33" customFormat="1" x14ac:dyDescent="0.25">
      <c r="A57" s="63" t="s">
        <v>101</v>
      </c>
      <c r="B57" s="21" t="s">
        <v>106</v>
      </c>
      <c r="C57" s="37"/>
      <c r="D57" s="37"/>
      <c r="E57" s="37"/>
      <c r="F57" s="37"/>
      <c r="G57" s="37"/>
      <c r="H57" s="37"/>
      <c r="I57" s="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</row>
    <row r="58" spans="1:50" s="33" customFormat="1" ht="25.5" x14ac:dyDescent="0.25">
      <c r="A58" s="64"/>
      <c r="B58" s="38" t="s">
        <v>322</v>
      </c>
      <c r="C58" s="37" t="s">
        <v>20</v>
      </c>
      <c r="D58" s="15">
        <v>1</v>
      </c>
      <c r="E58" s="15">
        <v>1</v>
      </c>
      <c r="F58" s="15">
        <v>1</v>
      </c>
      <c r="G58" s="15">
        <v>100</v>
      </c>
      <c r="H58" s="44">
        <v>100</v>
      </c>
      <c r="I58" s="9"/>
      <c r="J58" s="49"/>
      <c r="K58" s="49"/>
      <c r="L58" s="49"/>
      <c r="M58" s="49">
        <v>5</v>
      </c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</row>
    <row r="59" spans="1:50" s="33" customFormat="1" x14ac:dyDescent="0.25">
      <c r="A59" s="63" t="s">
        <v>103</v>
      </c>
      <c r="B59" s="21" t="s">
        <v>108</v>
      </c>
      <c r="C59" s="37"/>
      <c r="D59" s="37"/>
      <c r="E59" s="37"/>
      <c r="F59" s="37"/>
      <c r="G59" s="37"/>
      <c r="H59" s="37"/>
      <c r="I59" s="23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</row>
    <row r="60" spans="1:50" s="33" customFormat="1" x14ac:dyDescent="0.25">
      <c r="A60" s="64"/>
      <c r="B60" s="38" t="s">
        <v>323</v>
      </c>
      <c r="C60" s="15" t="s">
        <v>324</v>
      </c>
      <c r="D60" s="15">
        <v>1</v>
      </c>
      <c r="E60" s="15">
        <v>1</v>
      </c>
      <c r="F60" s="15">
        <v>1</v>
      </c>
      <c r="G60" s="15">
        <v>100</v>
      </c>
      <c r="H60" s="44">
        <v>100</v>
      </c>
      <c r="I60" s="23"/>
      <c r="J60" s="49"/>
      <c r="K60" s="49"/>
      <c r="L60" s="49"/>
      <c r="M60" s="49">
        <v>5</v>
      </c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</row>
    <row r="61" spans="1:50" s="33" customFormat="1" x14ac:dyDescent="0.25">
      <c r="A61" s="63" t="s">
        <v>103</v>
      </c>
      <c r="B61" s="21" t="s">
        <v>111</v>
      </c>
      <c r="C61" s="37"/>
      <c r="D61" s="37"/>
      <c r="E61" s="37"/>
      <c r="F61" s="37"/>
      <c r="G61" s="37"/>
      <c r="H61" s="37"/>
      <c r="I61" s="23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</row>
    <row r="62" spans="1:50" s="33" customFormat="1" ht="38.25" x14ac:dyDescent="0.25">
      <c r="A62" s="64"/>
      <c r="B62" s="38" t="s">
        <v>349</v>
      </c>
      <c r="C62" s="15" t="s">
        <v>24</v>
      </c>
      <c r="D62" s="15">
        <v>1</v>
      </c>
      <c r="E62" s="15">
        <v>1</v>
      </c>
      <c r="F62" s="15">
        <v>1</v>
      </c>
      <c r="G62" s="15">
        <f>F62/D62*100</f>
        <v>100</v>
      </c>
      <c r="H62" s="44">
        <f>F62/E62*100</f>
        <v>100</v>
      </c>
      <c r="I62" s="23"/>
      <c r="J62" s="49"/>
      <c r="K62" s="49"/>
      <c r="L62" s="49"/>
      <c r="M62" s="49">
        <v>5</v>
      </c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</row>
    <row r="63" spans="1:50" x14ac:dyDescent="0.25">
      <c r="A63" s="35" t="s">
        <v>105</v>
      </c>
      <c r="B63" s="75" t="s">
        <v>225</v>
      </c>
      <c r="C63" s="66"/>
      <c r="D63" s="66"/>
      <c r="E63" s="66"/>
      <c r="F63" s="66"/>
      <c r="G63" s="66"/>
      <c r="H63" s="66"/>
      <c r="I63" s="67"/>
    </row>
    <row r="64" spans="1:50" x14ac:dyDescent="0.25">
      <c r="A64" s="63" t="s">
        <v>107</v>
      </c>
      <c r="B64" s="13" t="s">
        <v>113</v>
      </c>
      <c r="C64" s="15"/>
      <c r="D64" s="15"/>
      <c r="E64" s="15"/>
      <c r="F64" s="8"/>
      <c r="G64" s="8"/>
      <c r="H64" s="8"/>
      <c r="I64" s="9"/>
    </row>
    <row r="65" spans="1:13" ht="44.25" customHeight="1" x14ac:dyDescent="0.25">
      <c r="A65" s="64"/>
      <c r="B65" s="13" t="s">
        <v>22</v>
      </c>
      <c r="C65" s="15" t="s">
        <v>18</v>
      </c>
      <c r="D65" s="15" t="s">
        <v>34</v>
      </c>
      <c r="E65" s="15" t="s">
        <v>34</v>
      </c>
      <c r="F65" s="15" t="s">
        <v>34</v>
      </c>
      <c r="G65" s="15" t="s">
        <v>34</v>
      </c>
      <c r="H65" s="15" t="s">
        <v>34</v>
      </c>
      <c r="I65" s="30"/>
    </row>
    <row r="66" spans="1:13" ht="15" customHeight="1" x14ac:dyDescent="0.25">
      <c r="A66" s="63" t="s">
        <v>110</v>
      </c>
      <c r="B66" s="13" t="s">
        <v>115</v>
      </c>
      <c r="C66" s="15"/>
      <c r="D66" s="15"/>
      <c r="E66" s="15"/>
      <c r="F66" s="15"/>
      <c r="G66" s="15"/>
      <c r="H66" s="15"/>
      <c r="I66" s="30"/>
    </row>
    <row r="67" spans="1:13" ht="52.5" customHeight="1" x14ac:dyDescent="0.25">
      <c r="A67" s="64"/>
      <c r="B67" s="13" t="s">
        <v>274</v>
      </c>
      <c r="C67" s="15" t="s">
        <v>24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30"/>
    </row>
    <row r="68" spans="1:13" x14ac:dyDescent="0.25">
      <c r="A68" s="63" t="s">
        <v>112</v>
      </c>
      <c r="B68" s="13" t="s">
        <v>117</v>
      </c>
      <c r="C68" s="15"/>
      <c r="D68" s="15"/>
      <c r="E68" s="15"/>
      <c r="F68" s="8"/>
      <c r="G68" s="8"/>
      <c r="H68" s="8"/>
      <c r="I68" s="8"/>
    </row>
    <row r="69" spans="1:13" ht="41.25" customHeight="1" x14ac:dyDescent="0.25">
      <c r="A69" s="64"/>
      <c r="B69" s="13" t="s">
        <v>93</v>
      </c>
      <c r="C69" s="15" t="s">
        <v>226</v>
      </c>
      <c r="D69" s="15">
        <v>5932</v>
      </c>
      <c r="E69" s="15">
        <v>5932</v>
      </c>
      <c r="F69" s="15">
        <f>(10600+116972+100221)/36500*1000</f>
        <v>6240.9041095890416</v>
      </c>
      <c r="G69" s="15">
        <f>F69/D69*100</f>
        <v>105.20741924458936</v>
      </c>
      <c r="H69" s="15">
        <f>F69/E69*100</f>
        <v>105.20741924458936</v>
      </c>
      <c r="I69" s="59" t="s">
        <v>370</v>
      </c>
      <c r="J69" s="49"/>
      <c r="M69" s="47">
        <v>3</v>
      </c>
    </row>
    <row r="70" spans="1:13" x14ac:dyDescent="0.25">
      <c r="A70" s="63" t="s">
        <v>114</v>
      </c>
      <c r="B70" s="13" t="s">
        <v>117</v>
      </c>
      <c r="C70" s="15"/>
      <c r="D70" s="15"/>
      <c r="E70" s="15"/>
      <c r="F70" s="8"/>
      <c r="G70" s="8"/>
      <c r="H70" s="8"/>
      <c r="I70" s="8"/>
    </row>
    <row r="71" spans="1:13" ht="38.25" x14ac:dyDescent="0.25">
      <c r="A71" s="64"/>
      <c r="B71" s="13" t="s">
        <v>336</v>
      </c>
      <c r="C71" s="15" t="s">
        <v>18</v>
      </c>
      <c r="D71" s="15" t="s">
        <v>34</v>
      </c>
      <c r="E71" s="15" t="s">
        <v>34</v>
      </c>
      <c r="F71" s="15" t="s">
        <v>34</v>
      </c>
      <c r="G71" s="15" t="s">
        <v>34</v>
      </c>
      <c r="H71" s="15" t="s">
        <v>34</v>
      </c>
      <c r="I71" s="8"/>
      <c r="J71" s="49"/>
    </row>
    <row r="72" spans="1:13" x14ac:dyDescent="0.25">
      <c r="A72" s="63" t="s">
        <v>268</v>
      </c>
      <c r="B72" s="13" t="s">
        <v>119</v>
      </c>
      <c r="C72" s="15"/>
      <c r="D72" s="15"/>
      <c r="E72" s="15"/>
      <c r="F72" s="8"/>
      <c r="G72" s="8"/>
      <c r="H72" s="8"/>
      <c r="I72" s="8"/>
    </row>
    <row r="73" spans="1:13" ht="47.25" customHeight="1" x14ac:dyDescent="0.25">
      <c r="A73" s="64"/>
      <c r="B73" s="13" t="s">
        <v>227</v>
      </c>
      <c r="C73" s="15" t="s">
        <v>24</v>
      </c>
      <c r="D73" s="15">
        <v>20</v>
      </c>
      <c r="E73" s="15">
        <v>20</v>
      </c>
      <c r="F73" s="15">
        <v>23</v>
      </c>
      <c r="G73" s="15">
        <f>F73/D73*100</f>
        <v>114.99999999999999</v>
      </c>
      <c r="H73" s="15">
        <f>F73/E73*100</f>
        <v>114.99999999999999</v>
      </c>
      <c r="I73" s="59" t="s">
        <v>370</v>
      </c>
      <c r="M73" s="47">
        <v>3</v>
      </c>
    </row>
    <row r="74" spans="1:13" ht="17.25" customHeight="1" x14ac:dyDescent="0.25">
      <c r="A74" s="63" t="s">
        <v>118</v>
      </c>
      <c r="B74" s="13" t="s">
        <v>124</v>
      </c>
      <c r="C74" s="15"/>
      <c r="D74" s="15"/>
      <c r="E74" s="15"/>
      <c r="F74" s="15"/>
      <c r="G74" s="15"/>
      <c r="H74" s="15"/>
      <c r="I74" s="8"/>
    </row>
    <row r="75" spans="1:13" ht="52.5" customHeight="1" x14ac:dyDescent="0.25">
      <c r="A75" s="64"/>
      <c r="B75" s="13" t="s">
        <v>335</v>
      </c>
      <c r="C75" s="15" t="s">
        <v>18</v>
      </c>
      <c r="D75" s="15">
        <v>57.1</v>
      </c>
      <c r="E75" s="15">
        <v>57.1</v>
      </c>
      <c r="F75" s="15">
        <v>57.1</v>
      </c>
      <c r="G75" s="15">
        <f>F75/D75*100</f>
        <v>100</v>
      </c>
      <c r="H75" s="15">
        <f>F75/E75*100</f>
        <v>100</v>
      </c>
      <c r="I75" s="8"/>
      <c r="L75" s="47" t="s">
        <v>366</v>
      </c>
      <c r="M75" s="47">
        <v>5</v>
      </c>
    </row>
    <row r="76" spans="1:13" x14ac:dyDescent="0.25">
      <c r="A76" s="63" t="s">
        <v>120</v>
      </c>
      <c r="B76" s="13" t="s">
        <v>127</v>
      </c>
      <c r="C76" s="15"/>
      <c r="D76" s="15"/>
      <c r="E76" s="15"/>
      <c r="F76" s="15"/>
      <c r="G76" s="15"/>
      <c r="H76" s="15"/>
      <c r="I76" s="15"/>
    </row>
    <row r="77" spans="1:13" ht="25.5" x14ac:dyDescent="0.25">
      <c r="A77" s="64"/>
      <c r="B77" s="13" t="s">
        <v>275</v>
      </c>
      <c r="C77" s="15" t="s">
        <v>24</v>
      </c>
      <c r="D77" s="15" t="s">
        <v>34</v>
      </c>
      <c r="E77" s="15" t="s">
        <v>34</v>
      </c>
      <c r="F77" s="15" t="s">
        <v>34</v>
      </c>
      <c r="G77" s="15" t="s">
        <v>34</v>
      </c>
      <c r="H77" s="15" t="s">
        <v>34</v>
      </c>
      <c r="I77" s="15"/>
    </row>
    <row r="78" spans="1:13" x14ac:dyDescent="0.25">
      <c r="A78" s="35" t="s">
        <v>123</v>
      </c>
      <c r="B78" s="75" t="s">
        <v>102</v>
      </c>
      <c r="C78" s="66"/>
      <c r="D78" s="66"/>
      <c r="E78" s="66"/>
      <c r="F78" s="66"/>
      <c r="G78" s="66"/>
      <c r="H78" s="66"/>
      <c r="I78" s="67"/>
    </row>
    <row r="79" spans="1:13" x14ac:dyDescent="0.25">
      <c r="A79" s="63" t="s">
        <v>125</v>
      </c>
      <c r="B79" s="13" t="s">
        <v>130</v>
      </c>
      <c r="C79" s="15"/>
      <c r="D79" s="15"/>
      <c r="E79" s="15"/>
      <c r="F79" s="8"/>
      <c r="G79" s="8"/>
      <c r="H79" s="8"/>
      <c r="I79" s="9"/>
    </row>
    <row r="80" spans="1:13" x14ac:dyDescent="0.25">
      <c r="A80" s="64"/>
      <c r="B80" s="13" t="s">
        <v>27</v>
      </c>
      <c r="C80" s="15" t="s">
        <v>24</v>
      </c>
      <c r="D80" s="15">
        <v>2</v>
      </c>
      <c r="E80" s="15">
        <v>2</v>
      </c>
      <c r="F80" s="15">
        <v>2</v>
      </c>
      <c r="G80" s="15">
        <f>F80/D80*100</f>
        <v>100</v>
      </c>
      <c r="H80" s="15">
        <f>F80/E80*100</f>
        <v>100</v>
      </c>
      <c r="I80" s="9"/>
      <c r="M80" s="47">
        <v>5</v>
      </c>
    </row>
    <row r="81" spans="1:13" x14ac:dyDescent="0.25">
      <c r="A81" s="63" t="s">
        <v>126</v>
      </c>
      <c r="B81" s="13" t="s">
        <v>132</v>
      </c>
      <c r="C81" s="15"/>
      <c r="D81" s="15"/>
      <c r="E81" s="15"/>
      <c r="F81" s="8"/>
      <c r="G81" s="8"/>
      <c r="H81" s="8"/>
      <c r="I81" s="9"/>
    </row>
    <row r="82" spans="1:13" ht="32.25" customHeight="1" x14ac:dyDescent="0.25">
      <c r="A82" s="64"/>
      <c r="B82" s="13" t="s">
        <v>276</v>
      </c>
      <c r="C82" s="15" t="s">
        <v>18</v>
      </c>
      <c r="D82" s="15" t="s">
        <v>34</v>
      </c>
      <c r="E82" s="15" t="s">
        <v>34</v>
      </c>
      <c r="F82" s="15" t="s">
        <v>34</v>
      </c>
      <c r="G82" s="15" t="s">
        <v>34</v>
      </c>
      <c r="H82" s="15" t="s">
        <v>34</v>
      </c>
      <c r="I82" s="9"/>
    </row>
    <row r="83" spans="1:13" x14ac:dyDescent="0.25">
      <c r="A83" s="63" t="s">
        <v>128</v>
      </c>
      <c r="B83" s="13" t="s">
        <v>135</v>
      </c>
      <c r="C83" s="15"/>
      <c r="D83" s="15"/>
      <c r="E83" s="15"/>
      <c r="F83" s="8"/>
      <c r="G83" s="8"/>
      <c r="H83" s="8"/>
      <c r="I83" s="9"/>
    </row>
    <row r="84" spans="1:13" ht="31.5" customHeight="1" x14ac:dyDescent="0.25">
      <c r="A84" s="64"/>
      <c r="B84" s="13" t="s">
        <v>109</v>
      </c>
      <c r="C84" s="15" t="s">
        <v>18</v>
      </c>
      <c r="D84" s="15" t="s">
        <v>34</v>
      </c>
      <c r="E84" s="15" t="s">
        <v>34</v>
      </c>
      <c r="F84" s="15" t="s">
        <v>34</v>
      </c>
      <c r="G84" s="15" t="s">
        <v>34</v>
      </c>
      <c r="H84" s="15" t="s">
        <v>34</v>
      </c>
      <c r="I84" s="9"/>
    </row>
    <row r="85" spans="1:13" x14ac:dyDescent="0.25">
      <c r="A85" s="63" t="s">
        <v>129</v>
      </c>
      <c r="B85" s="13" t="s">
        <v>136</v>
      </c>
      <c r="C85" s="15"/>
      <c r="D85" s="15"/>
      <c r="E85" s="15"/>
      <c r="F85" s="8"/>
      <c r="G85" s="8"/>
      <c r="H85" s="8"/>
      <c r="I85" s="8"/>
    </row>
    <row r="86" spans="1:13" ht="70.5" customHeight="1" x14ac:dyDescent="0.25">
      <c r="A86" s="64"/>
      <c r="B86" s="13" t="s">
        <v>337</v>
      </c>
      <c r="C86" s="15" t="s">
        <v>18</v>
      </c>
      <c r="D86" s="15">
        <v>3</v>
      </c>
      <c r="E86" s="15">
        <v>3</v>
      </c>
      <c r="F86" s="15">
        <f>(44737-42050)/42050*100</f>
        <v>6.3900118906064218</v>
      </c>
      <c r="G86" s="15">
        <f>F86/D86*100</f>
        <v>213.00039635354739</v>
      </c>
      <c r="H86" s="15">
        <f>F86/E86*100</f>
        <v>213.00039635354739</v>
      </c>
      <c r="I86" s="61" t="s">
        <v>368</v>
      </c>
      <c r="M86" s="47">
        <v>1</v>
      </c>
    </row>
    <row r="87" spans="1:13" x14ac:dyDescent="0.25">
      <c r="A87" s="63" t="s">
        <v>131</v>
      </c>
      <c r="B87" s="13" t="s">
        <v>142</v>
      </c>
      <c r="C87" s="15"/>
      <c r="D87" s="15"/>
      <c r="E87" s="15"/>
      <c r="F87" s="8"/>
      <c r="G87" s="8"/>
      <c r="H87" s="8"/>
      <c r="I87" s="9"/>
    </row>
    <row r="88" spans="1:13" ht="94.5" customHeight="1" x14ac:dyDescent="0.25">
      <c r="A88" s="64"/>
      <c r="B88" s="13" t="s">
        <v>228</v>
      </c>
      <c r="C88" s="15" t="s">
        <v>18</v>
      </c>
      <c r="D88" s="15">
        <v>1.1000000000000001</v>
      </c>
      <c r="E88" s="15">
        <v>1.1000000000000001</v>
      </c>
      <c r="F88" s="15">
        <f>68/(2203+758)*100</f>
        <v>2.2965214454576155</v>
      </c>
      <c r="G88" s="15">
        <f>F88/D88*100</f>
        <v>208.77467685978323</v>
      </c>
      <c r="H88" s="15">
        <f>F88/E88*100</f>
        <v>208.77467685978323</v>
      </c>
      <c r="I88" s="62" t="s">
        <v>369</v>
      </c>
      <c r="M88" s="47">
        <v>1</v>
      </c>
    </row>
    <row r="89" spans="1:13" x14ac:dyDescent="0.25">
      <c r="A89" s="63" t="s">
        <v>133</v>
      </c>
      <c r="B89" s="13" t="s">
        <v>144</v>
      </c>
      <c r="C89" s="15"/>
      <c r="D89" s="15"/>
      <c r="E89" s="15"/>
      <c r="F89" s="8"/>
      <c r="G89" s="8"/>
      <c r="H89" s="8"/>
      <c r="I89" s="9"/>
    </row>
    <row r="90" spans="1:13" ht="47.25" customHeight="1" x14ac:dyDescent="0.25">
      <c r="A90" s="64"/>
      <c r="B90" s="13" t="s">
        <v>116</v>
      </c>
      <c r="C90" s="15" t="s">
        <v>18</v>
      </c>
      <c r="D90" s="15" t="s">
        <v>34</v>
      </c>
      <c r="E90" s="15" t="s">
        <v>34</v>
      </c>
      <c r="F90" s="15" t="s">
        <v>34</v>
      </c>
      <c r="G90" s="15" t="s">
        <v>34</v>
      </c>
      <c r="H90" s="15" t="s">
        <v>34</v>
      </c>
      <c r="I90" s="31"/>
    </row>
    <row r="91" spans="1:13" x14ac:dyDescent="0.25">
      <c r="A91" s="63" t="s">
        <v>134</v>
      </c>
      <c r="B91" s="13" t="s">
        <v>146</v>
      </c>
      <c r="C91" s="15"/>
      <c r="D91" s="15"/>
      <c r="E91" s="15"/>
      <c r="F91" s="8"/>
      <c r="G91" s="8"/>
      <c r="H91" s="8"/>
      <c r="I91" s="9"/>
    </row>
    <row r="92" spans="1:13" ht="78.75" customHeight="1" x14ac:dyDescent="0.25">
      <c r="A92" s="64"/>
      <c r="B92" s="13" t="s">
        <v>28</v>
      </c>
      <c r="C92" s="15" t="s">
        <v>215</v>
      </c>
      <c r="D92" s="15" t="s">
        <v>34</v>
      </c>
      <c r="E92" s="15" t="s">
        <v>34</v>
      </c>
      <c r="F92" s="15" t="s">
        <v>34</v>
      </c>
      <c r="G92" s="15" t="s">
        <v>34</v>
      </c>
      <c r="H92" s="15" t="s">
        <v>34</v>
      </c>
      <c r="I92" s="9"/>
    </row>
    <row r="93" spans="1:13" x14ac:dyDescent="0.25">
      <c r="A93" s="63" t="s">
        <v>137</v>
      </c>
      <c r="B93" s="13" t="s">
        <v>148</v>
      </c>
      <c r="C93" s="15"/>
      <c r="D93" s="15"/>
      <c r="E93" s="15"/>
      <c r="F93" s="15"/>
      <c r="G93" s="15"/>
      <c r="H93" s="15"/>
      <c r="I93" s="9"/>
    </row>
    <row r="94" spans="1:13" ht="60" customHeight="1" x14ac:dyDescent="0.25">
      <c r="A94" s="64"/>
      <c r="B94" s="13" t="s">
        <v>121</v>
      </c>
      <c r="C94" s="15" t="s">
        <v>18</v>
      </c>
      <c r="D94" s="15" t="s">
        <v>34</v>
      </c>
      <c r="E94" s="15" t="s">
        <v>34</v>
      </c>
      <c r="F94" s="15" t="s">
        <v>34</v>
      </c>
      <c r="G94" s="15" t="s">
        <v>34</v>
      </c>
      <c r="H94" s="15" t="s">
        <v>34</v>
      </c>
      <c r="I94" s="9"/>
    </row>
    <row r="95" spans="1:13" x14ac:dyDescent="0.25">
      <c r="A95" s="63" t="s">
        <v>139</v>
      </c>
      <c r="B95" s="13" t="s">
        <v>150</v>
      </c>
      <c r="C95" s="15"/>
      <c r="D95" s="15"/>
      <c r="E95" s="15"/>
      <c r="F95" s="15"/>
      <c r="G95" s="15"/>
      <c r="H95" s="15"/>
      <c r="I95" s="9"/>
    </row>
    <row r="96" spans="1:13" ht="69.75" customHeight="1" x14ac:dyDescent="0.25">
      <c r="A96" s="64"/>
      <c r="B96" s="13" t="s">
        <v>122</v>
      </c>
      <c r="C96" s="15" t="s">
        <v>18</v>
      </c>
      <c r="D96" s="15" t="s">
        <v>34</v>
      </c>
      <c r="E96" s="15" t="s">
        <v>34</v>
      </c>
      <c r="F96" s="15" t="s">
        <v>34</v>
      </c>
      <c r="G96" s="15" t="s">
        <v>34</v>
      </c>
      <c r="H96" s="15" t="s">
        <v>34</v>
      </c>
      <c r="I96" s="9"/>
    </row>
    <row r="97" spans="1:13" x14ac:dyDescent="0.25">
      <c r="A97" s="63" t="s">
        <v>139</v>
      </c>
      <c r="B97" s="13" t="s">
        <v>50</v>
      </c>
      <c r="C97" s="15"/>
      <c r="D97" s="15"/>
      <c r="E97" s="15"/>
      <c r="F97" s="15"/>
      <c r="G97" s="15"/>
      <c r="H97" s="15"/>
      <c r="I97" s="9"/>
    </row>
    <row r="98" spans="1:13" ht="42.75" customHeight="1" x14ac:dyDescent="0.25">
      <c r="A98" s="64"/>
      <c r="B98" s="13" t="s">
        <v>350</v>
      </c>
      <c r="C98" s="15" t="s">
        <v>24</v>
      </c>
      <c r="D98" s="15">
        <v>1</v>
      </c>
      <c r="E98" s="15">
        <v>1</v>
      </c>
      <c r="F98" s="15">
        <v>1</v>
      </c>
      <c r="G98" s="15">
        <v>100</v>
      </c>
      <c r="H98" s="15">
        <v>100</v>
      </c>
      <c r="I98" s="9"/>
      <c r="M98" s="47">
        <v>5</v>
      </c>
    </row>
    <row r="99" spans="1:13" ht="15" customHeight="1" x14ac:dyDescent="0.25">
      <c r="A99" s="57" t="s">
        <v>345</v>
      </c>
      <c r="B99" s="75" t="s">
        <v>338</v>
      </c>
      <c r="C99" s="84"/>
      <c r="D99" s="84"/>
      <c r="E99" s="84"/>
      <c r="F99" s="84"/>
      <c r="G99" s="84"/>
      <c r="H99" s="84"/>
      <c r="I99" s="85"/>
    </row>
    <row r="100" spans="1:13" x14ac:dyDescent="0.25">
      <c r="A100" s="63" t="s">
        <v>140</v>
      </c>
      <c r="B100" s="13" t="s">
        <v>51</v>
      </c>
      <c r="C100" s="15"/>
      <c r="D100" s="15"/>
      <c r="E100" s="15"/>
      <c r="F100" s="15"/>
      <c r="G100" s="15"/>
      <c r="H100" s="15"/>
      <c r="I100" s="23"/>
    </row>
    <row r="101" spans="1:13" ht="60.75" customHeight="1" x14ac:dyDescent="0.25">
      <c r="A101" s="64"/>
      <c r="B101" s="13" t="s">
        <v>29</v>
      </c>
      <c r="C101" s="15" t="s">
        <v>18</v>
      </c>
      <c r="D101" s="15" t="s">
        <v>34</v>
      </c>
      <c r="E101" s="15" t="s">
        <v>34</v>
      </c>
      <c r="F101" s="15" t="s">
        <v>34</v>
      </c>
      <c r="G101" s="15" t="s">
        <v>34</v>
      </c>
      <c r="H101" s="15" t="s">
        <v>34</v>
      </c>
      <c r="I101" s="23"/>
    </row>
    <row r="102" spans="1:13" x14ac:dyDescent="0.25">
      <c r="A102" s="63" t="s">
        <v>141</v>
      </c>
      <c r="B102" s="13" t="s">
        <v>151</v>
      </c>
      <c r="C102" s="15"/>
      <c r="D102" s="15"/>
      <c r="E102" s="15"/>
      <c r="F102" s="15"/>
      <c r="G102" s="15"/>
      <c r="H102" s="15"/>
      <c r="I102" s="23"/>
    </row>
    <row r="103" spans="1:13" ht="90.75" customHeight="1" x14ac:dyDescent="0.25">
      <c r="A103" s="64"/>
      <c r="B103" s="13" t="s">
        <v>30</v>
      </c>
      <c r="C103" s="15" t="s">
        <v>18</v>
      </c>
      <c r="D103" s="15" t="s">
        <v>34</v>
      </c>
      <c r="E103" s="15" t="s">
        <v>34</v>
      </c>
      <c r="F103" s="15" t="s">
        <v>34</v>
      </c>
      <c r="G103" s="15" t="s">
        <v>34</v>
      </c>
      <c r="H103" s="15" t="s">
        <v>34</v>
      </c>
      <c r="I103" s="23"/>
    </row>
    <row r="104" spans="1:13" ht="32.25" customHeight="1" x14ac:dyDescent="0.25">
      <c r="A104" s="57" t="s">
        <v>143</v>
      </c>
      <c r="B104" s="65" t="s">
        <v>222</v>
      </c>
      <c r="C104" s="66"/>
      <c r="D104" s="66"/>
      <c r="E104" s="66"/>
      <c r="F104" s="66"/>
      <c r="G104" s="66"/>
      <c r="H104" s="66"/>
      <c r="I104" s="67"/>
    </row>
    <row r="105" spans="1:13" x14ac:dyDescent="0.25">
      <c r="A105" s="63" t="s">
        <v>145</v>
      </c>
      <c r="B105" s="13" t="s">
        <v>152</v>
      </c>
      <c r="C105" s="15"/>
      <c r="D105" s="15"/>
      <c r="E105" s="15"/>
      <c r="F105" s="8"/>
      <c r="G105" s="8"/>
      <c r="H105" s="8"/>
      <c r="I105" s="9"/>
    </row>
    <row r="106" spans="1:13" ht="80.25" customHeight="1" x14ac:dyDescent="0.25">
      <c r="A106" s="64"/>
      <c r="B106" s="13" t="s">
        <v>43</v>
      </c>
      <c r="C106" s="15" t="s">
        <v>18</v>
      </c>
      <c r="D106" s="15" t="s">
        <v>34</v>
      </c>
      <c r="E106" s="15" t="s">
        <v>34</v>
      </c>
      <c r="F106" s="15" t="s">
        <v>34</v>
      </c>
      <c r="G106" s="15" t="s">
        <v>34</v>
      </c>
      <c r="H106" s="15" t="s">
        <v>34</v>
      </c>
      <c r="I106" s="13"/>
    </row>
    <row r="107" spans="1:13" x14ac:dyDescent="0.25">
      <c r="A107" s="63" t="s">
        <v>147</v>
      </c>
      <c r="B107" s="13" t="s">
        <v>153</v>
      </c>
      <c r="C107" s="15"/>
      <c r="D107" s="15"/>
      <c r="E107" s="15"/>
      <c r="F107" s="15"/>
      <c r="G107" s="15"/>
      <c r="H107" s="15"/>
      <c r="I107" s="13"/>
    </row>
    <row r="108" spans="1:13" ht="57" customHeight="1" x14ac:dyDescent="0.25">
      <c r="A108" s="64"/>
      <c r="B108" s="13" t="s">
        <v>229</v>
      </c>
      <c r="C108" s="15" t="s">
        <v>18</v>
      </c>
      <c r="D108" s="15" t="s">
        <v>34</v>
      </c>
      <c r="E108" s="15" t="s">
        <v>34</v>
      </c>
      <c r="F108" s="15" t="s">
        <v>34</v>
      </c>
      <c r="G108" s="15" t="s">
        <v>34</v>
      </c>
      <c r="H108" s="15" t="s">
        <v>34</v>
      </c>
      <c r="I108" s="13"/>
    </row>
    <row r="109" spans="1:13" x14ac:dyDescent="0.25">
      <c r="A109" s="56" t="s">
        <v>149</v>
      </c>
      <c r="B109" s="75" t="s">
        <v>339</v>
      </c>
      <c r="C109" s="84"/>
      <c r="D109" s="84"/>
      <c r="E109" s="84"/>
      <c r="F109" s="84"/>
      <c r="G109" s="84"/>
      <c r="H109" s="84"/>
      <c r="I109" s="85"/>
    </row>
    <row r="110" spans="1:13" x14ac:dyDescent="0.25">
      <c r="A110" s="63" t="s">
        <v>306</v>
      </c>
      <c r="B110" s="13" t="s">
        <v>166</v>
      </c>
      <c r="C110" s="24"/>
      <c r="D110" s="24"/>
      <c r="E110" s="24"/>
      <c r="F110" s="11"/>
      <c r="G110" s="11"/>
      <c r="H110" s="11"/>
      <c r="I110" s="8"/>
    </row>
    <row r="111" spans="1:13" ht="125.25" customHeight="1" x14ac:dyDescent="0.25">
      <c r="A111" s="64"/>
      <c r="B111" s="13" t="s">
        <v>29</v>
      </c>
      <c r="C111" s="24" t="s">
        <v>18</v>
      </c>
      <c r="D111" s="24">
        <v>100</v>
      </c>
      <c r="E111" s="24">
        <v>100</v>
      </c>
      <c r="F111" s="24">
        <f>39451.66/40087.59*100</f>
        <v>98.413648712731316</v>
      </c>
      <c r="G111" s="15">
        <f>F111/D111*100</f>
        <v>98.413648712731316</v>
      </c>
      <c r="H111" s="15">
        <f>F111/E111*100</f>
        <v>98.413648712731316</v>
      </c>
      <c r="I111" s="31" t="s">
        <v>365</v>
      </c>
      <c r="M111" s="47">
        <v>5</v>
      </c>
    </row>
    <row r="112" spans="1:13" x14ac:dyDescent="0.25">
      <c r="A112" s="63" t="s">
        <v>154</v>
      </c>
      <c r="B112" s="13" t="s">
        <v>343</v>
      </c>
      <c r="C112" s="24"/>
      <c r="D112" s="24"/>
      <c r="E112" s="24"/>
      <c r="F112" s="11"/>
      <c r="G112" s="11"/>
      <c r="H112" s="11"/>
      <c r="I112" s="8"/>
    </row>
    <row r="113" spans="1:9" ht="30.75" customHeight="1" x14ac:dyDescent="0.25">
      <c r="A113" s="64"/>
      <c r="B113" s="13" t="s">
        <v>138</v>
      </c>
      <c r="C113" s="24" t="s">
        <v>20</v>
      </c>
      <c r="D113" s="15" t="s">
        <v>34</v>
      </c>
      <c r="E113" s="15" t="s">
        <v>34</v>
      </c>
      <c r="F113" s="15" t="s">
        <v>34</v>
      </c>
      <c r="G113" s="15" t="s">
        <v>34</v>
      </c>
      <c r="H113" s="15" t="s">
        <v>34</v>
      </c>
      <c r="I113" s="8"/>
    </row>
    <row r="114" spans="1:9" x14ac:dyDescent="0.25">
      <c r="A114" s="56" t="s">
        <v>155</v>
      </c>
      <c r="B114" s="86" t="s">
        <v>31</v>
      </c>
      <c r="C114" s="87"/>
      <c r="D114" s="87"/>
      <c r="E114" s="87"/>
      <c r="F114" s="87"/>
      <c r="G114" s="87"/>
      <c r="H114" s="87"/>
      <c r="I114" s="88"/>
    </row>
    <row r="115" spans="1:9" x14ac:dyDescent="0.25">
      <c r="A115" s="34" t="s">
        <v>157</v>
      </c>
      <c r="B115" s="86" t="s">
        <v>32</v>
      </c>
      <c r="C115" s="87"/>
      <c r="D115" s="87"/>
      <c r="E115" s="87"/>
      <c r="F115" s="87"/>
      <c r="G115" s="87"/>
      <c r="H115" s="87"/>
      <c r="I115" s="88"/>
    </row>
    <row r="116" spans="1:9" ht="30" customHeight="1" x14ac:dyDescent="0.25">
      <c r="A116" s="34" t="s">
        <v>158</v>
      </c>
      <c r="B116" s="83" t="s">
        <v>217</v>
      </c>
      <c r="C116" s="83"/>
      <c r="D116" s="83"/>
      <c r="E116" s="83"/>
      <c r="F116" s="83"/>
      <c r="G116" s="83"/>
      <c r="H116" s="83"/>
      <c r="I116" s="83"/>
    </row>
    <row r="117" spans="1:9" x14ac:dyDescent="0.25">
      <c r="A117" s="63" t="s">
        <v>159</v>
      </c>
      <c r="B117" s="13" t="s">
        <v>171</v>
      </c>
      <c r="C117" s="24"/>
      <c r="D117" s="24"/>
      <c r="E117" s="24"/>
      <c r="F117" s="24"/>
      <c r="G117" s="24"/>
      <c r="H117" s="24"/>
      <c r="I117" s="8"/>
    </row>
    <row r="118" spans="1:9" ht="44.25" customHeight="1" x14ac:dyDescent="0.25">
      <c r="A118" s="64"/>
      <c r="B118" s="13" t="s">
        <v>33</v>
      </c>
      <c r="C118" s="24" t="s">
        <v>20</v>
      </c>
      <c r="D118" s="15" t="s">
        <v>34</v>
      </c>
      <c r="E118" s="15" t="s">
        <v>34</v>
      </c>
      <c r="F118" s="15" t="s">
        <v>34</v>
      </c>
      <c r="G118" s="15" t="s">
        <v>34</v>
      </c>
      <c r="H118" s="15" t="s">
        <v>34</v>
      </c>
      <c r="I118" s="8"/>
    </row>
    <row r="119" spans="1:9" x14ac:dyDescent="0.25">
      <c r="A119" s="63" t="s">
        <v>161</v>
      </c>
      <c r="B119" s="13" t="s">
        <v>175</v>
      </c>
      <c r="C119" s="24"/>
      <c r="D119" s="24"/>
      <c r="E119" s="24"/>
      <c r="F119" s="24"/>
      <c r="G119" s="24"/>
      <c r="H119" s="24"/>
      <c r="I119" s="8"/>
    </row>
    <row r="120" spans="1:9" ht="69.75" customHeight="1" x14ac:dyDescent="0.25">
      <c r="A120" s="64"/>
      <c r="B120" s="13" t="s">
        <v>35</v>
      </c>
      <c r="C120" s="24" t="s">
        <v>18</v>
      </c>
      <c r="D120" s="15" t="s">
        <v>34</v>
      </c>
      <c r="E120" s="15" t="s">
        <v>34</v>
      </c>
      <c r="F120" s="15" t="s">
        <v>34</v>
      </c>
      <c r="G120" s="15" t="s">
        <v>34</v>
      </c>
      <c r="H120" s="15" t="s">
        <v>34</v>
      </c>
      <c r="I120" s="8"/>
    </row>
    <row r="121" spans="1:9" x14ac:dyDescent="0.25">
      <c r="A121" s="63" t="s">
        <v>163</v>
      </c>
      <c r="B121" s="13" t="s">
        <v>344</v>
      </c>
      <c r="C121" s="24"/>
      <c r="D121" s="24"/>
      <c r="E121" s="24"/>
      <c r="F121" s="24"/>
      <c r="G121" s="24"/>
      <c r="H121" s="24"/>
      <c r="I121" s="8"/>
    </row>
    <row r="122" spans="1:9" ht="73.5" customHeight="1" x14ac:dyDescent="0.25">
      <c r="A122" s="64"/>
      <c r="B122" s="13" t="s">
        <v>36</v>
      </c>
      <c r="C122" s="24" t="s">
        <v>18</v>
      </c>
      <c r="D122" s="15" t="s">
        <v>34</v>
      </c>
      <c r="E122" s="15" t="s">
        <v>34</v>
      </c>
      <c r="F122" s="15" t="s">
        <v>34</v>
      </c>
      <c r="G122" s="15" t="s">
        <v>34</v>
      </c>
      <c r="H122" s="15" t="s">
        <v>34</v>
      </c>
      <c r="I122" s="8"/>
    </row>
    <row r="123" spans="1:9" x14ac:dyDescent="0.25">
      <c r="A123" s="63" t="s">
        <v>165</v>
      </c>
      <c r="B123" s="13" t="s">
        <v>230</v>
      </c>
      <c r="C123" s="24"/>
      <c r="D123" s="24"/>
      <c r="E123" s="24"/>
      <c r="F123" s="24"/>
      <c r="G123" s="24"/>
      <c r="H123" s="24"/>
      <c r="I123" s="8"/>
    </row>
    <row r="124" spans="1:9" ht="59.25" customHeight="1" x14ac:dyDescent="0.25">
      <c r="A124" s="64"/>
      <c r="B124" s="13" t="s">
        <v>167</v>
      </c>
      <c r="C124" s="24" t="s">
        <v>18</v>
      </c>
      <c r="D124" s="15" t="s">
        <v>34</v>
      </c>
      <c r="E124" s="15" t="s">
        <v>34</v>
      </c>
      <c r="F124" s="15" t="s">
        <v>34</v>
      </c>
      <c r="G124" s="15" t="s">
        <v>34</v>
      </c>
      <c r="H124" s="15" t="s">
        <v>34</v>
      </c>
      <c r="I124" s="8"/>
    </row>
    <row r="125" spans="1:9" x14ac:dyDescent="0.25">
      <c r="A125" s="63" t="s">
        <v>168</v>
      </c>
      <c r="B125" s="13" t="s">
        <v>280</v>
      </c>
      <c r="C125" s="24"/>
      <c r="D125" s="24"/>
      <c r="E125" s="24"/>
      <c r="F125" s="24"/>
      <c r="G125" s="24"/>
      <c r="H125" s="24"/>
      <c r="I125" s="8"/>
    </row>
    <row r="126" spans="1:9" ht="42" customHeight="1" x14ac:dyDescent="0.25">
      <c r="A126" s="64"/>
      <c r="B126" s="13" t="s">
        <v>37</v>
      </c>
      <c r="C126" s="24" t="s">
        <v>18</v>
      </c>
      <c r="D126" s="15" t="s">
        <v>34</v>
      </c>
      <c r="E126" s="15" t="s">
        <v>34</v>
      </c>
      <c r="F126" s="15" t="s">
        <v>34</v>
      </c>
      <c r="G126" s="15" t="s">
        <v>34</v>
      </c>
      <c r="H126" s="15" t="s">
        <v>34</v>
      </c>
      <c r="I126" s="8"/>
    </row>
    <row r="127" spans="1:9" x14ac:dyDescent="0.25">
      <c r="A127" s="63" t="s">
        <v>170</v>
      </c>
      <c r="B127" s="13" t="s">
        <v>281</v>
      </c>
      <c r="C127" s="24"/>
      <c r="D127" s="24"/>
      <c r="E127" s="24"/>
      <c r="F127" s="24"/>
      <c r="G127" s="24"/>
      <c r="H127" s="24"/>
      <c r="I127" s="15"/>
    </row>
    <row r="128" spans="1:9" ht="48" customHeight="1" x14ac:dyDescent="0.25">
      <c r="A128" s="64"/>
      <c r="B128" s="13" t="s">
        <v>38</v>
      </c>
      <c r="C128" s="24"/>
      <c r="D128" s="15" t="s">
        <v>34</v>
      </c>
      <c r="E128" s="15" t="s">
        <v>34</v>
      </c>
      <c r="F128" s="15" t="s">
        <v>34</v>
      </c>
      <c r="G128" s="15" t="s">
        <v>34</v>
      </c>
      <c r="H128" s="15" t="s">
        <v>34</v>
      </c>
      <c r="I128" s="15"/>
    </row>
    <row r="129" spans="1:20" x14ac:dyDescent="0.25">
      <c r="A129" s="63" t="s">
        <v>172</v>
      </c>
      <c r="B129" s="13" t="s">
        <v>282</v>
      </c>
      <c r="C129" s="24"/>
      <c r="D129" s="24"/>
      <c r="E129" s="24"/>
      <c r="F129" s="24"/>
      <c r="G129" s="24"/>
      <c r="H129" s="24"/>
      <c r="I129" s="15"/>
    </row>
    <row r="130" spans="1:20" ht="75" customHeight="1" x14ac:dyDescent="0.25">
      <c r="A130" s="64"/>
      <c r="B130" s="13" t="s">
        <v>277</v>
      </c>
      <c r="C130" s="24" t="s">
        <v>18</v>
      </c>
      <c r="D130" s="15" t="s">
        <v>34</v>
      </c>
      <c r="E130" s="15" t="s">
        <v>34</v>
      </c>
      <c r="F130" s="15" t="s">
        <v>34</v>
      </c>
      <c r="G130" s="15" t="s">
        <v>34</v>
      </c>
      <c r="H130" s="15" t="s">
        <v>34</v>
      </c>
      <c r="I130" s="15"/>
    </row>
    <row r="131" spans="1:20" x14ac:dyDescent="0.25">
      <c r="A131" s="63" t="s">
        <v>174</v>
      </c>
      <c r="B131" s="13" t="s">
        <v>283</v>
      </c>
      <c r="C131" s="24"/>
      <c r="D131" s="24"/>
      <c r="E131" s="24"/>
      <c r="F131" s="24"/>
      <c r="G131" s="24"/>
      <c r="H131" s="24"/>
      <c r="I131" s="15"/>
    </row>
    <row r="132" spans="1:20" ht="44.25" customHeight="1" x14ac:dyDescent="0.25">
      <c r="A132" s="64"/>
      <c r="B132" s="13" t="s">
        <v>278</v>
      </c>
      <c r="C132" s="24" t="s">
        <v>18</v>
      </c>
      <c r="D132" s="15" t="s">
        <v>34</v>
      </c>
      <c r="E132" s="15" t="s">
        <v>34</v>
      </c>
      <c r="F132" s="15" t="s">
        <v>34</v>
      </c>
      <c r="G132" s="15" t="s">
        <v>34</v>
      </c>
      <c r="H132" s="15" t="s">
        <v>34</v>
      </c>
      <c r="I132" s="15"/>
    </row>
    <row r="133" spans="1:20" x14ac:dyDescent="0.25">
      <c r="A133" s="63" t="s">
        <v>177</v>
      </c>
      <c r="B133" s="13" t="s">
        <v>284</v>
      </c>
      <c r="C133" s="24"/>
      <c r="D133" s="24"/>
      <c r="E133" s="24"/>
      <c r="F133" s="24"/>
      <c r="G133" s="24"/>
      <c r="H133" s="24"/>
      <c r="I133" s="15"/>
    </row>
    <row r="134" spans="1:20" ht="21.75" customHeight="1" x14ac:dyDescent="0.25">
      <c r="A134" s="64"/>
      <c r="B134" s="13" t="s">
        <v>279</v>
      </c>
      <c r="C134" s="24" t="s">
        <v>24</v>
      </c>
      <c r="D134" s="15" t="s">
        <v>34</v>
      </c>
      <c r="E134" s="15" t="s">
        <v>34</v>
      </c>
      <c r="F134" s="15" t="s">
        <v>34</v>
      </c>
      <c r="G134" s="15" t="s">
        <v>34</v>
      </c>
      <c r="H134" s="15" t="s">
        <v>34</v>
      </c>
      <c r="I134" s="15"/>
    </row>
    <row r="135" spans="1:20" ht="27" customHeight="1" x14ac:dyDescent="0.25">
      <c r="A135" s="35" t="s">
        <v>179</v>
      </c>
      <c r="B135" s="83" t="s">
        <v>218</v>
      </c>
      <c r="C135" s="83"/>
      <c r="D135" s="83"/>
      <c r="E135" s="83"/>
      <c r="F135" s="83"/>
      <c r="G135" s="83"/>
      <c r="H135" s="83"/>
      <c r="I135" s="83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</row>
    <row r="136" spans="1:20" x14ac:dyDescent="0.25">
      <c r="A136" s="63" t="s">
        <v>181</v>
      </c>
      <c r="B136" s="13" t="s">
        <v>285</v>
      </c>
      <c r="C136" s="24"/>
      <c r="D136" s="24"/>
      <c r="E136" s="24"/>
      <c r="F136" s="24"/>
      <c r="G136" s="24"/>
      <c r="H136" s="24"/>
      <c r="I136" s="15"/>
    </row>
    <row r="137" spans="1:20" ht="60.75" customHeight="1" x14ac:dyDescent="0.25">
      <c r="A137" s="64"/>
      <c r="B137" s="13" t="s">
        <v>156</v>
      </c>
      <c r="C137" s="24" t="s">
        <v>18</v>
      </c>
      <c r="D137" s="15" t="s">
        <v>34</v>
      </c>
      <c r="E137" s="15" t="s">
        <v>34</v>
      </c>
      <c r="F137" s="15" t="s">
        <v>34</v>
      </c>
      <c r="G137" s="15" t="s">
        <v>34</v>
      </c>
      <c r="H137" s="15" t="s">
        <v>34</v>
      </c>
      <c r="I137" s="15"/>
    </row>
    <row r="138" spans="1:20" ht="29.25" customHeight="1" x14ac:dyDescent="0.25">
      <c r="A138" s="36" t="s">
        <v>184</v>
      </c>
      <c r="B138" s="82" t="s">
        <v>219</v>
      </c>
      <c r="C138" s="82"/>
      <c r="D138" s="82"/>
      <c r="E138" s="82"/>
      <c r="F138" s="82"/>
      <c r="G138" s="82"/>
      <c r="H138" s="82"/>
      <c r="I138" s="82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</row>
    <row r="139" spans="1:20" ht="36.75" customHeight="1" x14ac:dyDescent="0.25">
      <c r="A139" s="36" t="s">
        <v>185</v>
      </c>
      <c r="B139" s="71" t="s">
        <v>220</v>
      </c>
      <c r="C139" s="71"/>
      <c r="D139" s="71"/>
      <c r="E139" s="71"/>
      <c r="F139" s="71"/>
      <c r="G139" s="71"/>
      <c r="H139" s="71"/>
      <c r="I139" s="71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</row>
    <row r="140" spans="1:20" x14ac:dyDescent="0.25">
      <c r="A140" s="63" t="s">
        <v>187</v>
      </c>
      <c r="B140" s="13" t="s">
        <v>286</v>
      </c>
      <c r="C140" s="24"/>
      <c r="D140" s="24"/>
      <c r="E140" s="24"/>
      <c r="F140" s="11"/>
      <c r="G140" s="11"/>
      <c r="H140" s="11"/>
      <c r="I140" s="45"/>
    </row>
    <row r="141" spans="1:20" ht="72.75" customHeight="1" x14ac:dyDescent="0.25">
      <c r="A141" s="64"/>
      <c r="B141" s="43" t="s">
        <v>160</v>
      </c>
      <c r="C141" s="24" t="s">
        <v>20</v>
      </c>
      <c r="D141" s="24">
        <v>1122</v>
      </c>
      <c r="E141" s="24">
        <v>1122</v>
      </c>
      <c r="F141" s="24">
        <f>259+397+251</f>
        <v>907</v>
      </c>
      <c r="G141" s="15">
        <f>F141/D141*100</f>
        <v>80.837789661319064</v>
      </c>
      <c r="H141" s="15">
        <f>F141/E141*100</f>
        <v>80.837789661319064</v>
      </c>
      <c r="I141" s="13"/>
      <c r="M141" s="47">
        <v>3</v>
      </c>
    </row>
    <row r="142" spans="1:20" x14ac:dyDescent="0.25">
      <c r="A142" s="63" t="s">
        <v>188</v>
      </c>
      <c r="B142" s="13" t="s">
        <v>287</v>
      </c>
      <c r="C142" s="24"/>
      <c r="D142" s="24"/>
      <c r="E142" s="24"/>
      <c r="F142" s="11"/>
      <c r="G142" s="11"/>
      <c r="H142" s="11"/>
      <c r="I142" s="8"/>
    </row>
    <row r="143" spans="1:20" ht="63.75" x14ac:dyDescent="0.25">
      <c r="A143" s="64"/>
      <c r="B143" s="13" t="s">
        <v>162</v>
      </c>
      <c r="C143" s="24" t="s">
        <v>18</v>
      </c>
      <c r="D143" s="24">
        <v>15</v>
      </c>
      <c r="E143" s="24">
        <v>15</v>
      </c>
      <c r="F143" s="24">
        <f>(12+3+2)/(28+21+60)*100</f>
        <v>15.596330275229359</v>
      </c>
      <c r="G143" s="15">
        <f>F143/D143*100</f>
        <v>103.97553516819573</v>
      </c>
      <c r="H143" s="15">
        <f>F143/E143*100</f>
        <v>103.97553516819573</v>
      </c>
      <c r="I143" s="13"/>
      <c r="M143" s="47">
        <v>3</v>
      </c>
    </row>
    <row r="144" spans="1:20" x14ac:dyDescent="0.25">
      <c r="A144" s="63" t="s">
        <v>238</v>
      </c>
      <c r="B144" s="13" t="s">
        <v>288</v>
      </c>
      <c r="C144" s="24"/>
      <c r="D144" s="24"/>
      <c r="E144" s="24"/>
      <c r="F144" s="11"/>
      <c r="G144" s="11"/>
      <c r="H144" s="11"/>
      <c r="I144" s="8"/>
    </row>
    <row r="145" spans="1:50" ht="59.25" customHeight="1" x14ac:dyDescent="0.25">
      <c r="A145" s="64"/>
      <c r="B145" s="13" t="s">
        <v>164</v>
      </c>
      <c r="C145" s="24" t="s">
        <v>18</v>
      </c>
      <c r="D145" s="15" t="s">
        <v>34</v>
      </c>
      <c r="E145" s="15" t="s">
        <v>34</v>
      </c>
      <c r="F145" s="15" t="s">
        <v>34</v>
      </c>
      <c r="G145" s="15" t="s">
        <v>34</v>
      </c>
      <c r="H145" s="15" t="s">
        <v>34</v>
      </c>
      <c r="I145" s="12"/>
    </row>
    <row r="146" spans="1:50" x14ac:dyDescent="0.25">
      <c r="A146" s="63" t="s">
        <v>239</v>
      </c>
      <c r="B146" s="13" t="s">
        <v>303</v>
      </c>
      <c r="C146" s="24"/>
      <c r="D146" s="24"/>
      <c r="E146" s="24"/>
      <c r="F146" s="11"/>
      <c r="G146" s="11"/>
      <c r="H146" s="11"/>
      <c r="I146" s="8"/>
    </row>
    <row r="147" spans="1:50" s="33" customFormat="1" ht="56.25" customHeight="1" x14ac:dyDescent="0.25">
      <c r="A147" s="64"/>
      <c r="B147" s="13" t="s">
        <v>167</v>
      </c>
      <c r="C147" s="24" t="s">
        <v>18</v>
      </c>
      <c r="D147" s="24">
        <v>80</v>
      </c>
      <c r="E147" s="24">
        <v>80</v>
      </c>
      <c r="F147" s="24">
        <f>4/5*100</f>
        <v>80</v>
      </c>
      <c r="G147" s="15">
        <f>F147/D147*100</f>
        <v>100</v>
      </c>
      <c r="H147" s="15">
        <f>F147/E147*100</f>
        <v>100</v>
      </c>
      <c r="I147" s="8"/>
      <c r="J147" s="49"/>
      <c r="K147" s="49"/>
      <c r="L147" s="49"/>
      <c r="M147" s="49">
        <v>5</v>
      </c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</row>
    <row r="148" spans="1:50" s="33" customFormat="1" x14ac:dyDescent="0.25">
      <c r="A148" s="63" t="s">
        <v>240</v>
      </c>
      <c r="B148" s="13" t="s">
        <v>325</v>
      </c>
      <c r="C148" s="24"/>
      <c r="D148" s="24"/>
      <c r="E148" s="24"/>
      <c r="F148" s="11"/>
      <c r="G148" s="11"/>
      <c r="H148" s="11"/>
      <c r="I148" s="8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</row>
    <row r="149" spans="1:50" s="33" customFormat="1" ht="57" customHeight="1" x14ac:dyDescent="0.25">
      <c r="A149" s="64"/>
      <c r="B149" s="13" t="s">
        <v>169</v>
      </c>
      <c r="C149" s="24" t="s">
        <v>18</v>
      </c>
      <c r="D149" s="24">
        <v>66.599999999999994</v>
      </c>
      <c r="E149" s="24">
        <v>66.599999999999994</v>
      </c>
      <c r="F149" s="24">
        <v>66.599999999999994</v>
      </c>
      <c r="G149" s="15">
        <f>F149/D149*100</f>
        <v>100</v>
      </c>
      <c r="H149" s="15">
        <f>F149/E149*100</f>
        <v>100</v>
      </c>
      <c r="I149" s="8"/>
      <c r="J149" s="49"/>
      <c r="K149" s="49"/>
      <c r="L149" s="49"/>
      <c r="M149" s="49">
        <v>5</v>
      </c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</row>
    <row r="150" spans="1:50" x14ac:dyDescent="0.25">
      <c r="A150" s="63" t="s">
        <v>241</v>
      </c>
      <c r="B150" s="13" t="s">
        <v>326</v>
      </c>
      <c r="C150" s="24"/>
      <c r="D150" s="24"/>
      <c r="E150" s="24"/>
      <c r="F150" s="11"/>
      <c r="G150" s="11"/>
      <c r="H150" s="11"/>
      <c r="I150" s="8"/>
    </row>
    <row r="151" spans="1:50" ht="146.25" customHeight="1" x14ac:dyDescent="0.25">
      <c r="A151" s="64"/>
      <c r="B151" s="13" t="s">
        <v>340</v>
      </c>
      <c r="C151" s="24" t="s">
        <v>18</v>
      </c>
      <c r="D151" s="24">
        <v>100</v>
      </c>
      <c r="E151" s="24">
        <v>100</v>
      </c>
      <c r="F151" s="24">
        <f>35239.36/41400*100</f>
        <v>85.119227053140094</v>
      </c>
      <c r="G151" s="15">
        <f>F151/D151*100</f>
        <v>85.119227053140094</v>
      </c>
      <c r="H151" s="15">
        <f>F151/E151*100</f>
        <v>85.119227053140094</v>
      </c>
      <c r="I151" s="31" t="s">
        <v>365</v>
      </c>
      <c r="M151" s="47">
        <v>4</v>
      </c>
    </row>
    <row r="152" spans="1:50" x14ac:dyDescent="0.25">
      <c r="A152" s="35" t="s">
        <v>242</v>
      </c>
      <c r="B152" s="65" t="s">
        <v>173</v>
      </c>
      <c r="C152" s="66"/>
      <c r="D152" s="66"/>
      <c r="E152" s="66"/>
      <c r="F152" s="66"/>
      <c r="G152" s="66"/>
      <c r="H152" s="66"/>
      <c r="I152" s="67"/>
    </row>
    <row r="153" spans="1:50" x14ac:dyDescent="0.25">
      <c r="A153" s="63" t="s">
        <v>243</v>
      </c>
      <c r="B153" s="13" t="s">
        <v>327</v>
      </c>
      <c r="C153" s="24"/>
      <c r="D153" s="24"/>
      <c r="E153" s="24"/>
      <c r="F153" s="11"/>
      <c r="G153" s="11"/>
      <c r="H153" s="11"/>
      <c r="I153" s="8"/>
    </row>
    <row r="154" spans="1:50" ht="69" customHeight="1" x14ac:dyDescent="0.25">
      <c r="A154" s="64"/>
      <c r="B154" s="13" t="s">
        <v>176</v>
      </c>
      <c r="C154" s="24" t="s">
        <v>18</v>
      </c>
      <c r="D154" s="24">
        <v>20</v>
      </c>
      <c r="E154" s="24">
        <v>20</v>
      </c>
      <c r="F154" s="24">
        <f>(138+96+64)/907*100</f>
        <v>32.855567805953697</v>
      </c>
      <c r="G154" s="15">
        <f>F154/D154*100</f>
        <v>164.2778390297685</v>
      </c>
      <c r="H154" s="15">
        <f>F154/E154*100</f>
        <v>164.2778390297685</v>
      </c>
      <c r="I154" s="41"/>
      <c r="M154" s="47">
        <v>1</v>
      </c>
    </row>
    <row r="155" spans="1:50" x14ac:dyDescent="0.25">
      <c r="A155" s="63" t="s">
        <v>244</v>
      </c>
      <c r="B155" s="13" t="s">
        <v>351</v>
      </c>
      <c r="C155" s="24"/>
      <c r="D155" s="24"/>
      <c r="E155" s="24"/>
      <c r="F155" s="11"/>
      <c r="G155" s="11"/>
      <c r="H155" s="11"/>
      <c r="I155" s="8"/>
    </row>
    <row r="156" spans="1:50" ht="67.5" customHeight="1" x14ac:dyDescent="0.25">
      <c r="A156" s="64"/>
      <c r="B156" s="13" t="s">
        <v>178</v>
      </c>
      <c r="C156" s="24" t="s">
        <v>18</v>
      </c>
      <c r="D156" s="15" t="s">
        <v>34</v>
      </c>
      <c r="E156" s="15" t="s">
        <v>34</v>
      </c>
      <c r="F156" s="15" t="s">
        <v>34</v>
      </c>
      <c r="G156" s="15" t="s">
        <v>34</v>
      </c>
      <c r="H156" s="15" t="s">
        <v>34</v>
      </c>
      <c r="I156" s="13"/>
    </row>
    <row r="157" spans="1:50" x14ac:dyDescent="0.25">
      <c r="A157" s="63" t="s">
        <v>245</v>
      </c>
      <c r="B157" s="13" t="s">
        <v>352</v>
      </c>
      <c r="C157" s="15"/>
      <c r="D157" s="15"/>
      <c r="E157" s="15"/>
      <c r="F157" s="8"/>
      <c r="G157" s="8"/>
      <c r="H157" s="8"/>
      <c r="I157" s="12"/>
    </row>
    <row r="158" spans="1:50" ht="99" customHeight="1" x14ac:dyDescent="0.25">
      <c r="A158" s="64"/>
      <c r="B158" s="13" t="s">
        <v>231</v>
      </c>
      <c r="C158" s="15" t="s">
        <v>24</v>
      </c>
      <c r="D158" s="15" t="s">
        <v>34</v>
      </c>
      <c r="E158" s="15" t="s">
        <v>34</v>
      </c>
      <c r="F158" s="15" t="s">
        <v>34</v>
      </c>
      <c r="G158" s="15" t="s">
        <v>34</v>
      </c>
      <c r="H158" s="15" t="s">
        <v>34</v>
      </c>
      <c r="I158" s="12"/>
    </row>
    <row r="159" spans="1:50" x14ac:dyDescent="0.25">
      <c r="A159" s="36" t="s">
        <v>246</v>
      </c>
      <c r="B159" s="68" t="s">
        <v>180</v>
      </c>
      <c r="C159" s="66"/>
      <c r="D159" s="66"/>
      <c r="E159" s="66"/>
      <c r="F159" s="66"/>
      <c r="G159" s="66"/>
      <c r="H159" s="66"/>
      <c r="I159" s="67"/>
    </row>
    <row r="160" spans="1:50" x14ac:dyDescent="0.25">
      <c r="A160" s="34" t="s">
        <v>247</v>
      </c>
      <c r="B160" s="65" t="s">
        <v>182</v>
      </c>
      <c r="C160" s="66"/>
      <c r="D160" s="66"/>
      <c r="E160" s="66"/>
      <c r="F160" s="66"/>
      <c r="G160" s="66"/>
      <c r="H160" s="66"/>
      <c r="I160" s="67"/>
    </row>
    <row r="161" spans="1:13" x14ac:dyDescent="0.25">
      <c r="A161" s="34" t="s">
        <v>248</v>
      </c>
      <c r="B161" s="65" t="s">
        <v>183</v>
      </c>
      <c r="C161" s="66"/>
      <c r="D161" s="66"/>
      <c r="E161" s="66"/>
      <c r="F161" s="66"/>
      <c r="G161" s="66"/>
      <c r="H161" s="66"/>
      <c r="I161" s="67"/>
    </row>
    <row r="162" spans="1:13" x14ac:dyDescent="0.25">
      <c r="A162" s="63" t="s">
        <v>249</v>
      </c>
      <c r="B162" s="13" t="s">
        <v>203</v>
      </c>
      <c r="C162" s="24"/>
      <c r="D162" s="24"/>
      <c r="E162" s="24"/>
      <c r="F162" s="24"/>
      <c r="G162" s="24"/>
      <c r="H162" s="24"/>
      <c r="I162" s="8"/>
    </row>
    <row r="163" spans="1:13" ht="102" x14ac:dyDescent="0.25">
      <c r="A163" s="64"/>
      <c r="B163" s="13" t="s">
        <v>186</v>
      </c>
      <c r="C163" s="24" t="s">
        <v>39</v>
      </c>
      <c r="D163" s="15" t="s">
        <v>34</v>
      </c>
      <c r="E163" s="15" t="s">
        <v>34</v>
      </c>
      <c r="F163" s="15" t="s">
        <v>34</v>
      </c>
      <c r="G163" s="15" t="s">
        <v>34</v>
      </c>
      <c r="H163" s="15" t="s">
        <v>34</v>
      </c>
      <c r="I163" s="8"/>
    </row>
    <row r="164" spans="1:13" x14ac:dyDescent="0.25">
      <c r="A164" s="63" t="s">
        <v>250</v>
      </c>
      <c r="B164" s="13" t="s">
        <v>204</v>
      </c>
      <c r="C164" s="24"/>
      <c r="D164" s="24"/>
      <c r="E164" s="24"/>
      <c r="F164" s="24"/>
      <c r="G164" s="24"/>
      <c r="H164" s="24"/>
      <c r="I164" s="8"/>
    </row>
    <row r="165" spans="1:13" x14ac:dyDescent="0.25">
      <c r="A165" s="64"/>
      <c r="B165" s="13" t="s">
        <v>40</v>
      </c>
      <c r="C165" s="24" t="s">
        <v>24</v>
      </c>
      <c r="D165" s="15" t="s">
        <v>34</v>
      </c>
      <c r="E165" s="15" t="s">
        <v>34</v>
      </c>
      <c r="F165" s="15" t="s">
        <v>34</v>
      </c>
      <c r="G165" s="15" t="s">
        <v>34</v>
      </c>
      <c r="H165" s="15" t="s">
        <v>34</v>
      </c>
      <c r="I165" s="8"/>
    </row>
    <row r="166" spans="1:13" x14ac:dyDescent="0.25">
      <c r="A166" s="63" t="s">
        <v>346</v>
      </c>
      <c r="B166" s="13" t="s">
        <v>205</v>
      </c>
      <c r="C166" s="24"/>
      <c r="D166" s="24"/>
      <c r="E166" s="24"/>
      <c r="F166" s="24"/>
      <c r="G166" s="24"/>
      <c r="H166" s="24"/>
      <c r="I166" s="8"/>
    </row>
    <row r="167" spans="1:13" ht="40.5" customHeight="1" x14ac:dyDescent="0.25">
      <c r="A167" s="64"/>
      <c r="B167" s="13" t="s">
        <v>189</v>
      </c>
      <c r="C167" s="24" t="s">
        <v>18</v>
      </c>
      <c r="D167" s="15" t="s">
        <v>34</v>
      </c>
      <c r="E167" s="15" t="s">
        <v>34</v>
      </c>
      <c r="F167" s="15" t="s">
        <v>34</v>
      </c>
      <c r="G167" s="15" t="s">
        <v>34</v>
      </c>
      <c r="H167" s="15" t="s">
        <v>34</v>
      </c>
      <c r="I167" s="8"/>
    </row>
    <row r="168" spans="1:13" x14ac:dyDescent="0.25">
      <c r="A168" s="63" t="s">
        <v>251</v>
      </c>
      <c r="B168" s="13" t="s">
        <v>206</v>
      </c>
      <c r="C168" s="15"/>
      <c r="D168" s="15"/>
      <c r="E168" s="15"/>
      <c r="F168" s="8"/>
      <c r="G168" s="8"/>
      <c r="H168" s="8"/>
      <c r="I168" s="8"/>
    </row>
    <row r="169" spans="1:13" ht="33" customHeight="1" x14ac:dyDescent="0.25">
      <c r="A169" s="64"/>
      <c r="B169" s="13" t="s">
        <v>341</v>
      </c>
      <c r="C169" s="15" t="s">
        <v>24</v>
      </c>
      <c r="D169" s="15">
        <v>1</v>
      </c>
      <c r="E169" s="15">
        <v>1</v>
      </c>
      <c r="F169" s="15">
        <v>0</v>
      </c>
      <c r="G169" s="15">
        <f>F169/D169*100</f>
        <v>0</v>
      </c>
      <c r="H169" s="15">
        <v>0</v>
      </c>
      <c r="I169" s="13" t="s">
        <v>367</v>
      </c>
      <c r="M169" s="47">
        <v>2</v>
      </c>
    </row>
    <row r="170" spans="1:13" x14ac:dyDescent="0.25">
      <c r="A170" s="63" t="s">
        <v>252</v>
      </c>
      <c r="B170" s="13" t="s">
        <v>207</v>
      </c>
      <c r="C170" s="15"/>
      <c r="D170" s="15"/>
      <c r="E170" s="15"/>
      <c r="F170" s="8"/>
      <c r="G170" s="8"/>
      <c r="H170" s="8"/>
      <c r="I170" s="8"/>
    </row>
    <row r="171" spans="1:13" ht="30.75" customHeight="1" x14ac:dyDescent="0.25">
      <c r="A171" s="64"/>
      <c r="B171" s="13" t="s">
        <v>342</v>
      </c>
      <c r="C171" s="15" t="s">
        <v>24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3"/>
    </row>
    <row r="172" spans="1:13" x14ac:dyDescent="0.25">
      <c r="A172" s="34" t="s">
        <v>253</v>
      </c>
      <c r="B172" s="68" t="s">
        <v>190</v>
      </c>
      <c r="C172" s="66"/>
      <c r="D172" s="66"/>
      <c r="E172" s="66"/>
      <c r="F172" s="66"/>
      <c r="G172" s="66"/>
      <c r="H172" s="66"/>
      <c r="I172" s="67"/>
    </row>
    <row r="173" spans="1:13" x14ac:dyDescent="0.25">
      <c r="A173" s="34" t="s">
        <v>254</v>
      </c>
      <c r="B173" s="65" t="s">
        <v>191</v>
      </c>
      <c r="C173" s="66"/>
      <c r="D173" s="66"/>
      <c r="E173" s="66"/>
      <c r="F173" s="66"/>
      <c r="G173" s="66"/>
      <c r="H173" s="66"/>
      <c r="I173" s="67"/>
    </row>
    <row r="174" spans="1:13" x14ac:dyDescent="0.25">
      <c r="A174" s="34" t="s">
        <v>255</v>
      </c>
      <c r="B174" s="65" t="s">
        <v>192</v>
      </c>
      <c r="C174" s="66"/>
      <c r="D174" s="66"/>
      <c r="E174" s="66"/>
      <c r="F174" s="66"/>
      <c r="G174" s="66"/>
      <c r="H174" s="66"/>
      <c r="I174" s="67"/>
    </row>
    <row r="175" spans="1:13" x14ac:dyDescent="0.25">
      <c r="A175" s="63" t="s">
        <v>256</v>
      </c>
      <c r="B175" s="13" t="s">
        <v>208</v>
      </c>
      <c r="C175" s="24"/>
      <c r="D175" s="24"/>
      <c r="E175" s="24"/>
      <c r="F175" s="11"/>
      <c r="G175" s="11"/>
      <c r="H175" s="11"/>
      <c r="I175" s="45"/>
    </row>
    <row r="176" spans="1:13" ht="36" customHeight="1" x14ac:dyDescent="0.25">
      <c r="A176" s="64"/>
      <c r="B176" s="13" t="s">
        <v>41</v>
      </c>
      <c r="C176" s="24" t="s">
        <v>24</v>
      </c>
      <c r="D176" s="24">
        <v>0</v>
      </c>
      <c r="E176" s="24">
        <v>0</v>
      </c>
      <c r="F176" s="24">
        <v>0</v>
      </c>
      <c r="G176" s="15">
        <v>0</v>
      </c>
      <c r="H176" s="15">
        <v>0</v>
      </c>
      <c r="I176" s="13"/>
      <c r="J176" s="49"/>
    </row>
    <row r="177" spans="1:13" x14ac:dyDescent="0.25">
      <c r="A177" s="63" t="s">
        <v>257</v>
      </c>
      <c r="B177" s="13" t="s">
        <v>216</v>
      </c>
      <c r="C177" s="24"/>
      <c r="D177" s="24"/>
      <c r="E177" s="24"/>
      <c r="F177" s="11"/>
      <c r="G177" s="11"/>
      <c r="H177" s="11"/>
      <c r="I177" s="8"/>
    </row>
    <row r="178" spans="1:13" ht="47.25" customHeight="1" x14ac:dyDescent="0.25">
      <c r="A178" s="64"/>
      <c r="B178" s="13" t="s">
        <v>42</v>
      </c>
      <c r="C178" s="24" t="s">
        <v>18</v>
      </c>
      <c r="D178" s="15" t="s">
        <v>34</v>
      </c>
      <c r="E178" s="15" t="s">
        <v>34</v>
      </c>
      <c r="F178" s="15" t="s">
        <v>34</v>
      </c>
      <c r="G178" s="15" t="s">
        <v>34</v>
      </c>
      <c r="H178" s="15" t="s">
        <v>34</v>
      </c>
      <c r="I178" s="8"/>
    </row>
    <row r="179" spans="1:13" x14ac:dyDescent="0.25">
      <c r="A179" s="63" t="s">
        <v>258</v>
      </c>
      <c r="B179" s="13" t="s">
        <v>237</v>
      </c>
      <c r="C179" s="24"/>
      <c r="D179" s="24"/>
      <c r="E179" s="24"/>
      <c r="F179" s="11"/>
      <c r="G179" s="11"/>
      <c r="H179" s="11"/>
      <c r="I179" s="8"/>
    </row>
    <row r="180" spans="1:13" ht="48" customHeight="1" x14ac:dyDescent="0.25">
      <c r="A180" s="64"/>
      <c r="B180" s="13" t="s">
        <v>289</v>
      </c>
      <c r="C180" s="24" t="s">
        <v>24</v>
      </c>
      <c r="D180" s="15" t="s">
        <v>34</v>
      </c>
      <c r="E180" s="15" t="s">
        <v>34</v>
      </c>
      <c r="F180" s="15" t="s">
        <v>34</v>
      </c>
      <c r="G180" s="15" t="s">
        <v>34</v>
      </c>
      <c r="H180" s="15" t="s">
        <v>34</v>
      </c>
      <c r="I180" s="8"/>
    </row>
    <row r="181" spans="1:13" x14ac:dyDescent="0.25">
      <c r="A181" s="34" t="s">
        <v>259</v>
      </c>
      <c r="B181" s="68" t="s">
        <v>193</v>
      </c>
      <c r="C181" s="69"/>
      <c r="D181" s="69"/>
      <c r="E181" s="69"/>
      <c r="F181" s="69"/>
      <c r="G181" s="69"/>
      <c r="H181" s="69"/>
      <c r="I181" s="70"/>
    </row>
    <row r="182" spans="1:13" x14ac:dyDescent="0.25">
      <c r="A182" s="34" t="s">
        <v>260</v>
      </c>
      <c r="B182" s="65" t="s">
        <v>194</v>
      </c>
      <c r="C182" s="66"/>
      <c r="D182" s="66"/>
      <c r="E182" s="66"/>
      <c r="F182" s="66"/>
      <c r="G182" s="66"/>
      <c r="H182" s="66"/>
      <c r="I182" s="67"/>
    </row>
    <row r="183" spans="1:13" x14ac:dyDescent="0.25">
      <c r="A183" s="34" t="s">
        <v>261</v>
      </c>
      <c r="B183" s="65" t="s">
        <v>195</v>
      </c>
      <c r="C183" s="66"/>
      <c r="D183" s="66"/>
      <c r="E183" s="66"/>
      <c r="F183" s="66"/>
      <c r="G183" s="66"/>
      <c r="H183" s="66"/>
      <c r="I183" s="67"/>
    </row>
    <row r="184" spans="1:13" x14ac:dyDescent="0.25">
      <c r="A184" s="63" t="s">
        <v>262</v>
      </c>
      <c r="B184" s="13" t="s">
        <v>292</v>
      </c>
      <c r="C184" s="24"/>
      <c r="D184" s="24"/>
      <c r="E184" s="24"/>
      <c r="F184" s="24"/>
      <c r="G184" s="24"/>
      <c r="H184" s="24"/>
      <c r="I184" s="46"/>
    </row>
    <row r="185" spans="1:13" ht="44.25" customHeight="1" x14ac:dyDescent="0.25">
      <c r="A185" s="64"/>
      <c r="B185" s="13" t="s">
        <v>43</v>
      </c>
      <c r="C185" s="24" t="s">
        <v>18</v>
      </c>
      <c r="D185" s="15" t="s">
        <v>34</v>
      </c>
      <c r="E185" s="15" t="s">
        <v>34</v>
      </c>
      <c r="F185" s="15" t="s">
        <v>34</v>
      </c>
      <c r="G185" s="15" t="s">
        <v>34</v>
      </c>
      <c r="H185" s="15" t="s">
        <v>34</v>
      </c>
      <c r="I185" s="15"/>
    </row>
    <row r="186" spans="1:13" x14ac:dyDescent="0.25">
      <c r="A186" s="63" t="s">
        <v>263</v>
      </c>
      <c r="B186" s="13" t="s">
        <v>293</v>
      </c>
      <c r="C186" s="24"/>
      <c r="D186" s="24"/>
      <c r="E186" s="24"/>
      <c r="F186" s="24"/>
      <c r="G186" s="24"/>
      <c r="H186" s="24"/>
      <c r="I186" s="15"/>
    </row>
    <row r="187" spans="1:13" ht="32.25" customHeight="1" x14ac:dyDescent="0.25">
      <c r="A187" s="64"/>
      <c r="B187" s="13" t="s">
        <v>44</v>
      </c>
      <c r="C187" s="24" t="s">
        <v>24</v>
      </c>
      <c r="D187" s="15" t="s">
        <v>34</v>
      </c>
      <c r="E187" s="15" t="s">
        <v>34</v>
      </c>
      <c r="F187" s="15" t="s">
        <v>34</v>
      </c>
      <c r="G187" s="15" t="s">
        <v>34</v>
      </c>
      <c r="H187" s="15" t="s">
        <v>34</v>
      </c>
      <c r="I187" s="15"/>
    </row>
    <row r="188" spans="1:13" x14ac:dyDescent="0.25">
      <c r="A188" s="63" t="s">
        <v>347</v>
      </c>
      <c r="B188" s="13" t="s">
        <v>290</v>
      </c>
      <c r="C188" s="24"/>
      <c r="D188" s="24"/>
      <c r="E188" s="24"/>
      <c r="F188" s="24"/>
      <c r="G188" s="24"/>
      <c r="H188" s="24"/>
      <c r="I188" s="15"/>
    </row>
    <row r="189" spans="1:13" ht="40.5" customHeight="1" x14ac:dyDescent="0.25">
      <c r="A189" s="64"/>
      <c r="B189" s="13" t="s">
        <v>229</v>
      </c>
      <c r="C189" s="24" t="s">
        <v>18</v>
      </c>
      <c r="D189" s="15" t="s">
        <v>34</v>
      </c>
      <c r="E189" s="15" t="s">
        <v>34</v>
      </c>
      <c r="F189" s="15" t="s">
        <v>34</v>
      </c>
      <c r="G189" s="15" t="s">
        <v>34</v>
      </c>
      <c r="H189" s="15" t="s">
        <v>34</v>
      </c>
      <c r="I189" s="15"/>
    </row>
    <row r="190" spans="1:13" x14ac:dyDescent="0.25">
      <c r="A190" s="63" t="s">
        <v>264</v>
      </c>
      <c r="B190" s="13" t="s">
        <v>294</v>
      </c>
      <c r="C190" s="24"/>
      <c r="D190" s="24"/>
      <c r="E190" s="24"/>
      <c r="F190" s="24"/>
      <c r="G190" s="24"/>
      <c r="H190" s="24"/>
      <c r="I190" s="15"/>
    </row>
    <row r="191" spans="1:13" ht="73.5" customHeight="1" x14ac:dyDescent="0.25">
      <c r="A191" s="64"/>
      <c r="B191" s="13" t="s">
        <v>291</v>
      </c>
      <c r="C191" s="24" t="s">
        <v>24</v>
      </c>
      <c r="D191" s="15">
        <v>1</v>
      </c>
      <c r="E191" s="15">
        <v>1</v>
      </c>
      <c r="F191" s="15">
        <v>1</v>
      </c>
      <c r="G191" s="15">
        <f>F191/D191*100</f>
        <v>100</v>
      </c>
      <c r="H191" s="15">
        <f>F191/E191*100</f>
        <v>100</v>
      </c>
      <c r="I191" s="15"/>
      <c r="J191" s="49"/>
      <c r="M191" s="47">
        <v>5</v>
      </c>
    </row>
    <row r="192" spans="1:13" x14ac:dyDescent="0.25">
      <c r="A192" s="36" t="s">
        <v>265</v>
      </c>
      <c r="B192" s="68" t="s">
        <v>196</v>
      </c>
      <c r="C192" s="69"/>
      <c r="D192" s="69"/>
      <c r="E192" s="69"/>
      <c r="F192" s="69"/>
      <c r="G192" s="69"/>
      <c r="H192" s="69"/>
      <c r="I192" s="70"/>
    </row>
    <row r="193" spans="1:13" ht="28.5" customHeight="1" x14ac:dyDescent="0.25">
      <c r="A193" s="36" t="s">
        <v>266</v>
      </c>
      <c r="B193" s="65" t="s">
        <v>232</v>
      </c>
      <c r="C193" s="66"/>
      <c r="D193" s="66"/>
      <c r="E193" s="66"/>
      <c r="F193" s="66"/>
      <c r="G193" s="66"/>
      <c r="H193" s="66"/>
      <c r="I193" s="67"/>
    </row>
    <row r="194" spans="1:13" x14ac:dyDescent="0.25">
      <c r="A194" s="36" t="s">
        <v>267</v>
      </c>
      <c r="B194" s="65" t="s">
        <v>197</v>
      </c>
      <c r="C194" s="66"/>
      <c r="D194" s="66"/>
      <c r="E194" s="66"/>
      <c r="F194" s="66"/>
      <c r="G194" s="66"/>
      <c r="H194" s="66"/>
      <c r="I194" s="67"/>
    </row>
    <row r="195" spans="1:13" x14ac:dyDescent="0.25">
      <c r="A195" s="63" t="s">
        <v>307</v>
      </c>
      <c r="B195" s="13" t="s">
        <v>295</v>
      </c>
      <c r="C195" s="24"/>
      <c r="D195" s="24"/>
      <c r="E195" s="24"/>
      <c r="F195" s="11"/>
      <c r="G195" s="11"/>
      <c r="H195" s="11"/>
      <c r="I195" s="8"/>
    </row>
    <row r="196" spans="1:13" ht="63.75" x14ac:dyDescent="0.25">
      <c r="A196" s="64"/>
      <c r="B196" s="13" t="s">
        <v>198</v>
      </c>
      <c r="C196" s="24" t="s">
        <v>18</v>
      </c>
      <c r="D196" s="24">
        <v>9.3000000000000007</v>
      </c>
      <c r="E196" s="24">
        <v>9.3000000000000007</v>
      </c>
      <c r="F196" s="24">
        <f>173627444.55/2330787936.02*100</f>
        <v>7.4493025241276243</v>
      </c>
      <c r="G196" s="15">
        <f>F196/D196*100</f>
        <v>80.100027141157256</v>
      </c>
      <c r="H196" s="15">
        <f>F196/E196*100</f>
        <v>80.100027141157256</v>
      </c>
      <c r="I196" s="60" t="s">
        <v>371</v>
      </c>
      <c r="M196" s="47">
        <v>4</v>
      </c>
    </row>
    <row r="197" spans="1:13" x14ac:dyDescent="0.25">
      <c r="A197" s="63" t="s">
        <v>308</v>
      </c>
      <c r="B197" s="13" t="s">
        <v>296</v>
      </c>
      <c r="C197" s="24"/>
      <c r="D197" s="11"/>
      <c r="E197" s="11"/>
      <c r="F197" s="11"/>
      <c r="G197" s="11"/>
      <c r="H197" s="11"/>
      <c r="I197" s="8"/>
    </row>
    <row r="198" spans="1:13" ht="66.75" customHeight="1" x14ac:dyDescent="0.25">
      <c r="A198" s="64"/>
      <c r="B198" s="13" t="s">
        <v>233</v>
      </c>
      <c r="C198" s="24" t="s">
        <v>18</v>
      </c>
      <c r="D198" s="15" t="s">
        <v>34</v>
      </c>
      <c r="E198" s="15" t="s">
        <v>34</v>
      </c>
      <c r="F198" s="15" t="s">
        <v>34</v>
      </c>
      <c r="G198" s="15" t="s">
        <v>34</v>
      </c>
      <c r="H198" s="15" t="s">
        <v>34</v>
      </c>
      <c r="I198" s="8"/>
    </row>
    <row r="199" spans="1:13" x14ac:dyDescent="0.25">
      <c r="A199" s="63" t="s">
        <v>309</v>
      </c>
      <c r="B199" s="13" t="s">
        <v>297</v>
      </c>
      <c r="C199" s="24"/>
      <c r="D199" s="11"/>
      <c r="E199" s="11"/>
      <c r="F199" s="11"/>
      <c r="G199" s="11"/>
      <c r="H199" s="11"/>
      <c r="I199" s="8"/>
    </row>
    <row r="200" spans="1:13" ht="105" customHeight="1" x14ac:dyDescent="0.25">
      <c r="A200" s="64"/>
      <c r="B200" s="13" t="s">
        <v>234</v>
      </c>
      <c r="C200" s="24" t="s">
        <v>18</v>
      </c>
      <c r="D200" s="15" t="s">
        <v>34</v>
      </c>
      <c r="E200" s="15" t="s">
        <v>34</v>
      </c>
      <c r="F200" s="15" t="s">
        <v>34</v>
      </c>
      <c r="G200" s="15" t="s">
        <v>34</v>
      </c>
      <c r="H200" s="15" t="s">
        <v>34</v>
      </c>
      <c r="I200" s="8"/>
    </row>
    <row r="201" spans="1:13" x14ac:dyDescent="0.25">
      <c r="A201" s="63" t="s">
        <v>310</v>
      </c>
      <c r="B201" s="13" t="s">
        <v>298</v>
      </c>
      <c r="C201" s="24"/>
      <c r="D201" s="11"/>
      <c r="E201" s="11"/>
      <c r="F201" s="11"/>
      <c r="G201" s="11"/>
      <c r="H201" s="11"/>
      <c r="I201" s="8"/>
    </row>
    <row r="202" spans="1:13" ht="46.5" customHeight="1" x14ac:dyDescent="0.25">
      <c r="A202" s="64"/>
      <c r="B202" s="13" t="s">
        <v>47</v>
      </c>
      <c r="C202" s="24" t="s">
        <v>18</v>
      </c>
      <c r="D202" s="15" t="s">
        <v>34</v>
      </c>
      <c r="E202" s="15" t="s">
        <v>34</v>
      </c>
      <c r="F202" s="15" t="s">
        <v>34</v>
      </c>
      <c r="G202" s="15" t="s">
        <v>34</v>
      </c>
      <c r="H202" s="15" t="s">
        <v>34</v>
      </c>
      <c r="I202" s="8"/>
    </row>
    <row r="203" spans="1:13" x14ac:dyDescent="0.25">
      <c r="A203" s="63" t="s">
        <v>311</v>
      </c>
      <c r="B203" s="13" t="s">
        <v>299</v>
      </c>
      <c r="C203" s="24"/>
      <c r="D203" s="24"/>
      <c r="E203" s="24"/>
      <c r="F203" s="11"/>
      <c r="G203" s="11"/>
      <c r="H203" s="11"/>
      <c r="I203" s="8"/>
    </row>
    <row r="204" spans="1:13" ht="70.5" customHeight="1" x14ac:dyDescent="0.25">
      <c r="A204" s="64"/>
      <c r="B204" s="13" t="s">
        <v>199</v>
      </c>
      <c r="C204" s="24" t="s">
        <v>18</v>
      </c>
      <c r="D204" s="24">
        <v>90</v>
      </c>
      <c r="E204" s="24">
        <v>90</v>
      </c>
      <c r="F204" s="24">
        <f>(235+469+514+170+1326)/(240+490+514+170+1326)*100</f>
        <v>99.051094890510953</v>
      </c>
      <c r="G204" s="15">
        <f>F204/D204*100</f>
        <v>110.05677210056773</v>
      </c>
      <c r="H204" s="15">
        <f>F204/E204*100</f>
        <v>110.05677210056773</v>
      </c>
      <c r="I204" s="59" t="s">
        <v>372</v>
      </c>
      <c r="M204" s="47">
        <v>3</v>
      </c>
    </row>
    <row r="205" spans="1:13" x14ac:dyDescent="0.25">
      <c r="A205" s="63" t="s">
        <v>312</v>
      </c>
      <c r="B205" s="13" t="s">
        <v>300</v>
      </c>
      <c r="C205" s="24"/>
      <c r="D205" s="24"/>
      <c r="E205" s="24"/>
      <c r="F205" s="11"/>
      <c r="G205" s="11"/>
      <c r="H205" s="11"/>
      <c r="I205" s="8"/>
    </row>
    <row r="206" spans="1:13" ht="95.25" customHeight="1" x14ac:dyDescent="0.25">
      <c r="A206" s="64"/>
      <c r="B206" s="13" t="s">
        <v>235</v>
      </c>
      <c r="C206" s="24" t="s">
        <v>18</v>
      </c>
      <c r="D206" s="24">
        <v>90</v>
      </c>
      <c r="E206" s="24">
        <v>90</v>
      </c>
      <c r="F206" s="24">
        <f>(25+15+36)/(26+15+36)*100</f>
        <v>98.701298701298697</v>
      </c>
      <c r="G206" s="15">
        <f>F206/D206*100</f>
        <v>109.66810966810966</v>
      </c>
      <c r="H206" s="15">
        <f>F206/E206*100</f>
        <v>109.66810966810966</v>
      </c>
      <c r="I206" s="59" t="s">
        <v>372</v>
      </c>
      <c r="M206" s="47">
        <v>3</v>
      </c>
    </row>
    <row r="207" spans="1:13" x14ac:dyDescent="0.25">
      <c r="A207" s="34" t="s">
        <v>313</v>
      </c>
      <c r="B207" s="65" t="s">
        <v>200</v>
      </c>
      <c r="C207" s="66"/>
      <c r="D207" s="66"/>
      <c r="E207" s="66"/>
      <c r="F207" s="66"/>
      <c r="G207" s="66"/>
      <c r="H207" s="66"/>
      <c r="I207" s="67"/>
    </row>
    <row r="208" spans="1:13" x14ac:dyDescent="0.25">
      <c r="A208" s="34" t="s">
        <v>314</v>
      </c>
      <c r="B208" s="65" t="s">
        <v>201</v>
      </c>
      <c r="C208" s="66"/>
      <c r="D208" s="66"/>
      <c r="E208" s="66"/>
      <c r="F208" s="66"/>
      <c r="G208" s="66"/>
      <c r="H208" s="66"/>
      <c r="I208" s="67"/>
    </row>
    <row r="209" spans="1:50" x14ac:dyDescent="0.25">
      <c r="A209" s="63" t="s">
        <v>315</v>
      </c>
      <c r="B209" s="13" t="s">
        <v>301</v>
      </c>
      <c r="C209" s="24"/>
      <c r="D209" s="24"/>
      <c r="E209" s="24"/>
      <c r="F209" s="24"/>
      <c r="G209" s="24"/>
      <c r="H209" s="11"/>
      <c r="I209" s="8"/>
    </row>
    <row r="210" spans="1:50" ht="79.5" customHeight="1" x14ac:dyDescent="0.25">
      <c r="A210" s="64"/>
      <c r="B210" s="13" t="s">
        <v>202</v>
      </c>
      <c r="C210" s="24" t="s">
        <v>18</v>
      </c>
      <c r="D210" s="15" t="s">
        <v>34</v>
      </c>
      <c r="E210" s="15" t="s">
        <v>34</v>
      </c>
      <c r="F210" s="15" t="s">
        <v>34</v>
      </c>
      <c r="G210" s="15" t="s">
        <v>34</v>
      </c>
      <c r="H210" s="15" t="s">
        <v>34</v>
      </c>
      <c r="I210" s="8"/>
    </row>
    <row r="211" spans="1:50" x14ac:dyDescent="0.25">
      <c r="A211" s="63" t="s">
        <v>316</v>
      </c>
      <c r="B211" s="13" t="s">
        <v>302</v>
      </c>
      <c r="C211" s="24"/>
      <c r="D211" s="24"/>
      <c r="E211" s="24"/>
      <c r="F211" s="24"/>
      <c r="G211" s="24"/>
      <c r="H211" s="24"/>
      <c r="I211" s="15"/>
    </row>
    <row r="212" spans="1:50" ht="58.5" customHeight="1" x14ac:dyDescent="0.25">
      <c r="A212" s="64"/>
      <c r="B212" s="13" t="s">
        <v>45</v>
      </c>
      <c r="C212" s="24" t="s">
        <v>18</v>
      </c>
      <c r="D212" s="15" t="s">
        <v>34</v>
      </c>
      <c r="E212" s="15" t="s">
        <v>34</v>
      </c>
      <c r="F212" s="15" t="s">
        <v>34</v>
      </c>
      <c r="G212" s="15" t="s">
        <v>34</v>
      </c>
      <c r="H212" s="15" t="s">
        <v>34</v>
      </c>
      <c r="I212" s="15"/>
    </row>
    <row r="213" spans="1:50" x14ac:dyDescent="0.25">
      <c r="A213" s="63" t="s">
        <v>317</v>
      </c>
      <c r="B213" s="13" t="s">
        <v>304</v>
      </c>
      <c r="C213" s="24"/>
      <c r="D213" s="24"/>
      <c r="E213" s="24"/>
      <c r="F213" s="24"/>
      <c r="G213" s="24"/>
      <c r="H213" s="24"/>
      <c r="I213" s="15"/>
    </row>
    <row r="214" spans="1:50" ht="51" x14ac:dyDescent="0.25">
      <c r="A214" s="64"/>
      <c r="B214" s="13" t="s">
        <v>46</v>
      </c>
      <c r="C214" s="24" t="s">
        <v>18</v>
      </c>
      <c r="D214" s="15" t="s">
        <v>34</v>
      </c>
      <c r="E214" s="15" t="s">
        <v>34</v>
      </c>
      <c r="F214" s="15" t="s">
        <v>34</v>
      </c>
      <c r="G214" s="15" t="s">
        <v>34</v>
      </c>
      <c r="H214" s="15" t="s">
        <v>34</v>
      </c>
      <c r="I214" s="15"/>
    </row>
    <row r="215" spans="1:50" x14ac:dyDescent="0.25">
      <c r="A215" s="63" t="s">
        <v>318</v>
      </c>
      <c r="B215" s="13" t="s">
        <v>328</v>
      </c>
      <c r="C215" s="24"/>
      <c r="D215" s="24"/>
      <c r="E215" s="24"/>
      <c r="F215" s="24"/>
      <c r="G215" s="24"/>
      <c r="H215" s="24"/>
      <c r="I215" s="8"/>
    </row>
    <row r="216" spans="1:50" s="5" customFormat="1" ht="43.5" customHeight="1" x14ac:dyDescent="0.25">
      <c r="A216" s="64"/>
      <c r="B216" s="13" t="s">
        <v>47</v>
      </c>
      <c r="C216" s="24" t="s">
        <v>18</v>
      </c>
      <c r="D216" s="15" t="s">
        <v>34</v>
      </c>
      <c r="E216" s="15" t="s">
        <v>34</v>
      </c>
      <c r="F216" s="15" t="s">
        <v>34</v>
      </c>
      <c r="G216" s="15" t="s">
        <v>34</v>
      </c>
      <c r="H216" s="15" t="s">
        <v>34</v>
      </c>
      <c r="I216" s="8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</row>
    <row r="217" spans="1:50" x14ac:dyDescent="0.25">
      <c r="A217" s="63" t="s">
        <v>319</v>
      </c>
      <c r="B217" s="13" t="s">
        <v>329</v>
      </c>
      <c r="C217" s="24"/>
      <c r="D217" s="24"/>
      <c r="E217" s="24"/>
      <c r="F217" s="24"/>
      <c r="G217" s="24"/>
      <c r="H217" s="24"/>
      <c r="I217" s="8"/>
    </row>
    <row r="218" spans="1:50" ht="48" customHeight="1" x14ac:dyDescent="0.25">
      <c r="A218" s="64"/>
      <c r="B218" s="13" t="s">
        <v>48</v>
      </c>
      <c r="C218" s="24" t="s">
        <v>18</v>
      </c>
      <c r="D218" s="15" t="s">
        <v>34</v>
      </c>
      <c r="E218" s="15" t="s">
        <v>34</v>
      </c>
      <c r="F218" s="15" t="s">
        <v>34</v>
      </c>
      <c r="G218" s="15" t="s">
        <v>34</v>
      </c>
      <c r="H218" s="15" t="s">
        <v>34</v>
      </c>
      <c r="I218" s="8"/>
    </row>
    <row r="219" spans="1:50" x14ac:dyDescent="0.25">
      <c r="A219" s="63" t="s">
        <v>331</v>
      </c>
      <c r="B219" s="13" t="s">
        <v>330</v>
      </c>
      <c r="C219" s="24"/>
      <c r="D219" s="24"/>
      <c r="E219" s="24"/>
      <c r="F219" s="24"/>
      <c r="G219" s="24"/>
      <c r="H219" s="24"/>
      <c r="I219" s="8"/>
    </row>
    <row r="220" spans="1:50" ht="31.5" customHeight="1" x14ac:dyDescent="0.25">
      <c r="A220" s="64"/>
      <c r="B220" s="13" t="s">
        <v>49</v>
      </c>
      <c r="C220" s="24" t="s">
        <v>18</v>
      </c>
      <c r="D220" s="15" t="s">
        <v>34</v>
      </c>
      <c r="E220" s="15" t="s">
        <v>34</v>
      </c>
      <c r="F220" s="15" t="s">
        <v>34</v>
      </c>
      <c r="G220" s="15" t="s">
        <v>34</v>
      </c>
      <c r="H220" s="15" t="s">
        <v>34</v>
      </c>
      <c r="I220" s="8"/>
    </row>
    <row r="221" spans="1:50" x14ac:dyDescent="0.25">
      <c r="A221" s="89" t="s">
        <v>332</v>
      </c>
      <c r="B221" s="25" t="s">
        <v>353</v>
      </c>
      <c r="C221" s="24"/>
      <c r="D221" s="24"/>
      <c r="E221" s="24"/>
      <c r="F221" s="24"/>
      <c r="G221" s="24"/>
      <c r="H221" s="24"/>
      <c r="I221" s="8"/>
    </row>
    <row r="222" spans="1:50" ht="54.75" customHeight="1" x14ac:dyDescent="0.25">
      <c r="A222" s="89"/>
      <c r="B222" s="26" t="s">
        <v>236</v>
      </c>
      <c r="C222" s="15" t="s">
        <v>18</v>
      </c>
      <c r="D222" s="15" t="s">
        <v>34</v>
      </c>
      <c r="E222" s="15" t="s">
        <v>34</v>
      </c>
      <c r="F222" s="15" t="s">
        <v>34</v>
      </c>
      <c r="G222" s="15" t="s">
        <v>34</v>
      </c>
      <c r="H222" s="15" t="s">
        <v>34</v>
      </c>
      <c r="I222" s="8"/>
    </row>
    <row r="223" spans="1:50" x14ac:dyDescent="0.25">
      <c r="A223" s="63" t="s">
        <v>333</v>
      </c>
      <c r="B223" s="27" t="s">
        <v>354</v>
      </c>
      <c r="C223" s="28"/>
      <c r="D223" s="28"/>
      <c r="E223" s="28"/>
      <c r="F223" s="28"/>
      <c r="G223" s="28"/>
      <c r="H223" s="28"/>
      <c r="I223" s="21"/>
    </row>
    <row r="224" spans="1:50" ht="61.5" customHeight="1" x14ac:dyDescent="0.25">
      <c r="A224" s="64"/>
      <c r="B224" s="21" t="s">
        <v>209</v>
      </c>
      <c r="C224" s="15" t="s">
        <v>18</v>
      </c>
      <c r="D224" s="15" t="s">
        <v>34</v>
      </c>
      <c r="E224" s="15" t="s">
        <v>34</v>
      </c>
      <c r="F224" s="15" t="s">
        <v>34</v>
      </c>
      <c r="G224" s="15" t="s">
        <v>34</v>
      </c>
      <c r="H224" s="15" t="s">
        <v>34</v>
      </c>
      <c r="I224" s="29"/>
    </row>
    <row r="225" spans="1:13" x14ac:dyDescent="0.25">
      <c r="A225" s="63" t="s">
        <v>333</v>
      </c>
      <c r="B225" s="27" t="s">
        <v>355</v>
      </c>
      <c r="C225" s="28"/>
      <c r="D225" s="28"/>
      <c r="E225" s="28"/>
      <c r="F225" s="28"/>
      <c r="G225" s="28"/>
      <c r="H225" s="28"/>
      <c r="I225" s="21"/>
    </row>
    <row r="226" spans="1:13" ht="45.75" customHeight="1" x14ac:dyDescent="0.25">
      <c r="A226" s="64"/>
      <c r="B226" s="21" t="s">
        <v>356</v>
      </c>
      <c r="C226" s="15" t="s">
        <v>18</v>
      </c>
      <c r="D226" s="15">
        <v>2</v>
      </c>
      <c r="E226" s="15">
        <v>2</v>
      </c>
      <c r="F226" s="15">
        <v>2</v>
      </c>
      <c r="G226" s="15">
        <v>100</v>
      </c>
      <c r="H226" s="15">
        <v>100</v>
      </c>
      <c r="I226" s="29"/>
      <c r="M226" s="47">
        <v>5</v>
      </c>
    </row>
    <row r="227" spans="1:13" x14ac:dyDescent="0.25">
      <c r="A227" s="58" t="s">
        <v>265</v>
      </c>
      <c r="B227" s="68" t="s">
        <v>357</v>
      </c>
      <c r="C227" s="69"/>
      <c r="D227" s="69"/>
      <c r="E227" s="69"/>
      <c r="F227" s="69"/>
      <c r="G227" s="69"/>
      <c r="H227" s="69"/>
      <c r="I227" s="70"/>
    </row>
    <row r="228" spans="1:13" x14ac:dyDescent="0.25">
      <c r="A228" s="56" t="s">
        <v>313</v>
      </c>
      <c r="B228" s="65" t="s">
        <v>358</v>
      </c>
      <c r="C228" s="66"/>
      <c r="D228" s="66"/>
      <c r="E228" s="66"/>
      <c r="F228" s="66"/>
      <c r="G228" s="66"/>
      <c r="H228" s="66"/>
      <c r="I228" s="67"/>
    </row>
    <row r="229" spans="1:13" x14ac:dyDescent="0.25">
      <c r="A229" s="56" t="s">
        <v>314</v>
      </c>
      <c r="B229" s="65" t="s">
        <v>359</v>
      </c>
      <c r="C229" s="66"/>
      <c r="D229" s="66"/>
      <c r="E229" s="66"/>
      <c r="F229" s="66"/>
      <c r="G229" s="66"/>
      <c r="H229" s="66"/>
      <c r="I229" s="67"/>
    </row>
    <row r="230" spans="1:13" x14ac:dyDescent="0.25">
      <c r="A230" s="63" t="s">
        <v>315</v>
      </c>
      <c r="B230" s="13" t="s">
        <v>360</v>
      </c>
      <c r="C230" s="24"/>
      <c r="D230" s="24"/>
      <c r="E230" s="24"/>
      <c r="F230" s="24"/>
      <c r="G230" s="24"/>
      <c r="H230" s="11"/>
      <c r="I230" s="8"/>
    </row>
    <row r="231" spans="1:13" ht="36" customHeight="1" x14ac:dyDescent="0.25">
      <c r="A231" s="64"/>
      <c r="B231" s="13" t="s">
        <v>361</v>
      </c>
      <c r="C231" s="15" t="s">
        <v>18</v>
      </c>
      <c r="D231" s="15" t="s">
        <v>34</v>
      </c>
      <c r="E231" s="15" t="s">
        <v>34</v>
      </c>
      <c r="F231" s="15" t="s">
        <v>34</v>
      </c>
      <c r="G231" s="15" t="s">
        <v>34</v>
      </c>
      <c r="H231" s="15" t="s">
        <v>34</v>
      </c>
      <c r="I231" s="8"/>
    </row>
    <row r="232" spans="1:13" x14ac:dyDescent="0.25">
      <c r="A232" s="1"/>
      <c r="B232" s="1"/>
      <c r="C232" s="1"/>
      <c r="D232" s="42"/>
      <c r="E232" s="42"/>
      <c r="F232" s="1"/>
      <c r="G232" s="1"/>
      <c r="H232" s="1"/>
      <c r="I232" s="1"/>
    </row>
    <row r="233" spans="1:13" x14ac:dyDescent="0.25">
      <c r="B233" s="1"/>
    </row>
  </sheetData>
  <mergeCells count="139">
    <mergeCell ref="A37:A38"/>
    <mergeCell ref="A39:A40"/>
    <mergeCell ref="A89:A90"/>
    <mergeCell ref="A91:A92"/>
    <mergeCell ref="A95:A96"/>
    <mergeCell ref="A93:A94"/>
    <mergeCell ref="A190:A191"/>
    <mergeCell ref="A217:A218"/>
    <mergeCell ref="A219:A220"/>
    <mergeCell ref="A184:A185"/>
    <mergeCell ref="A186:A187"/>
    <mergeCell ref="A188:A189"/>
    <mergeCell ref="A100:A101"/>
    <mergeCell ref="A41:A42"/>
    <mergeCell ref="A136:A137"/>
    <mergeCell ref="A53:A54"/>
    <mergeCell ref="A55:A56"/>
    <mergeCell ref="A57:A58"/>
    <mergeCell ref="A61:A62"/>
    <mergeCell ref="A3:I3"/>
    <mergeCell ref="A4:I4"/>
    <mergeCell ref="A2:I2"/>
    <mergeCell ref="A6:I6"/>
    <mergeCell ref="A7:I7"/>
    <mergeCell ref="A8:I8"/>
    <mergeCell ref="A9:A10"/>
    <mergeCell ref="B9:B10"/>
    <mergeCell ref="C9:C10"/>
    <mergeCell ref="D9:F9"/>
    <mergeCell ref="I9:I10"/>
    <mergeCell ref="B193:I193"/>
    <mergeCell ref="B194:I194"/>
    <mergeCell ref="A195:A196"/>
    <mergeCell ref="A197:A198"/>
    <mergeCell ref="A199:A200"/>
    <mergeCell ref="A223:A224"/>
    <mergeCell ref="A201:A202"/>
    <mergeCell ref="A203:A204"/>
    <mergeCell ref="A205:A206"/>
    <mergeCell ref="B207:I207"/>
    <mergeCell ref="B208:I208"/>
    <mergeCell ref="A209:A210"/>
    <mergeCell ref="A211:A212"/>
    <mergeCell ref="A213:A214"/>
    <mergeCell ref="A215:A216"/>
    <mergeCell ref="A221:A222"/>
    <mergeCell ref="B63:I63"/>
    <mergeCell ref="A64:A65"/>
    <mergeCell ref="A43:A44"/>
    <mergeCell ref="A45:A46"/>
    <mergeCell ref="A47:A48"/>
    <mergeCell ref="A49:A50"/>
    <mergeCell ref="B182:I182"/>
    <mergeCell ref="A146:A147"/>
    <mergeCell ref="A148:A149"/>
    <mergeCell ref="A150:A151"/>
    <mergeCell ref="B152:I152"/>
    <mergeCell ref="A153:A154"/>
    <mergeCell ref="A170:A171"/>
    <mergeCell ref="A179:A180"/>
    <mergeCell ref="A51:A52"/>
    <mergeCell ref="A59:A60"/>
    <mergeCell ref="A66:A67"/>
    <mergeCell ref="A157:A158"/>
    <mergeCell ref="A79:A80"/>
    <mergeCell ref="A119:A120"/>
    <mergeCell ref="A121:A122"/>
    <mergeCell ref="A123:A124"/>
    <mergeCell ref="A127:A128"/>
    <mergeCell ref="B135:I135"/>
    <mergeCell ref="B138:I138"/>
    <mergeCell ref="A76:A77"/>
    <mergeCell ref="A87:A88"/>
    <mergeCell ref="A85:A86"/>
    <mergeCell ref="A83:A84"/>
    <mergeCell ref="A81:A82"/>
    <mergeCell ref="B116:I116"/>
    <mergeCell ref="A117:A118"/>
    <mergeCell ref="A102:A103"/>
    <mergeCell ref="A105:A106"/>
    <mergeCell ref="A107:A108"/>
    <mergeCell ref="B109:I109"/>
    <mergeCell ref="A110:A111"/>
    <mergeCell ref="A112:A113"/>
    <mergeCell ref="B114:I114"/>
    <mergeCell ref="B115:I115"/>
    <mergeCell ref="A129:A130"/>
    <mergeCell ref="A131:A132"/>
    <mergeCell ref="A133:A134"/>
    <mergeCell ref="B99:I99"/>
    <mergeCell ref="A97:A98"/>
    <mergeCell ref="A1:I1"/>
    <mergeCell ref="B104:I104"/>
    <mergeCell ref="G9:H9"/>
    <mergeCell ref="B78:I78"/>
    <mergeCell ref="B183:I183"/>
    <mergeCell ref="B12:I12"/>
    <mergeCell ref="B13:I13"/>
    <mergeCell ref="B14:I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68:A69"/>
    <mergeCell ref="A70:A71"/>
    <mergeCell ref="A72:A73"/>
    <mergeCell ref="A74:A75"/>
    <mergeCell ref="A125:A126"/>
    <mergeCell ref="A225:A226"/>
    <mergeCell ref="B228:I228"/>
    <mergeCell ref="B229:I229"/>
    <mergeCell ref="A230:A231"/>
    <mergeCell ref="B227:I227"/>
    <mergeCell ref="B139:I139"/>
    <mergeCell ref="A140:A141"/>
    <mergeCell ref="A142:A143"/>
    <mergeCell ref="A144:A145"/>
    <mergeCell ref="B174:I174"/>
    <mergeCell ref="A175:A176"/>
    <mergeCell ref="A177:A178"/>
    <mergeCell ref="B181:I181"/>
    <mergeCell ref="A155:A156"/>
    <mergeCell ref="B159:I159"/>
    <mergeCell ref="B160:I160"/>
    <mergeCell ref="B161:I161"/>
    <mergeCell ref="A162:A163"/>
    <mergeCell ref="A164:A165"/>
    <mergeCell ref="A166:A167"/>
    <mergeCell ref="B172:I172"/>
    <mergeCell ref="B173:I173"/>
    <mergeCell ref="A168:A169"/>
    <mergeCell ref="B192:I192"/>
  </mergeCells>
  <pageMargins left="0.31496062992125984" right="0.19685039370078741" top="0.59055118110236227" bottom="0.39370078740157483" header="0.31496062992125984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Центр ФАО</cp:lastModifiedBy>
  <cp:lastPrinted>2022-01-31T04:06:26Z</cp:lastPrinted>
  <dcterms:created xsi:type="dcterms:W3CDTF">2018-07-19T12:03:42Z</dcterms:created>
  <dcterms:modified xsi:type="dcterms:W3CDTF">2022-01-31T04:51:55Z</dcterms:modified>
</cp:coreProperties>
</file>